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13_ncr:1_{B1A3B721-853C-48C2-B5D2-77E86E9D0AAA}" xr6:coauthVersionLast="47" xr6:coauthVersionMax="47" xr10:uidLastSave="{00000000-0000-0000-0000-000000000000}"/>
  <bookViews>
    <workbookView xWindow="-120" yWindow="-120" windowWidth="20730" windowHeight="11160" firstSheet="2" activeTab="3" xr2:uid="{3A90FB56-D6D8-4AD1-A1FF-D66451D4A49E}"/>
  </bookViews>
  <sheets>
    <sheet name="CCDDD" sheetId="14" r:id="rId1"/>
    <sheet name="Excess Cost CFR &amp; WAC" sheetId="19" r:id="rId2"/>
    <sheet name="Excess Cost Calculation" sheetId="3" r:id="rId3"/>
    <sheet name="Instructions" sheetId="4" r:id="rId4"/>
    <sheet name="2019-20 Base" sheetId="1" r:id="rId5"/>
    <sheet name="2020-21 Compliance" sheetId="20" r:id="rId6"/>
  </sheets>
  <definedNames>
    <definedName name="_xlnm._FilterDatabase" localSheetId="0" hidden="1">CCDDD!$A$2:$C$318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 l="1"/>
  <c r="B2" i="20" s="1"/>
  <c r="E21" i="20"/>
  <c r="B21" i="20"/>
  <c r="E21" i="1"/>
  <c r="B21" i="1"/>
  <c r="B37" i="1" l="1"/>
  <c r="E41" i="20" l="1"/>
  <c r="B41" i="20"/>
  <c r="E37" i="20"/>
  <c r="B37" i="20"/>
  <c r="A36" i="20"/>
  <c r="A35" i="20"/>
  <c r="A33" i="20"/>
  <c r="A29" i="20"/>
  <c r="A26" i="20"/>
  <c r="A24" i="20"/>
  <c r="E11" i="20"/>
  <c r="B11" i="20"/>
  <c r="E7" i="20"/>
  <c r="B7" i="20"/>
  <c r="A6" i="20"/>
  <c r="A5" i="20"/>
  <c r="E3" i="20"/>
  <c r="B3" i="20"/>
  <c r="E1" i="20"/>
  <c r="B1" i="20"/>
  <c r="E22" i="20" l="1"/>
  <c r="E38" i="20" s="1"/>
  <c r="B22" i="20"/>
  <c r="B38" i="20" s="1"/>
  <c r="E43" i="20" l="1"/>
  <c r="E44" i="20" s="1"/>
  <c r="B43" i="20"/>
  <c r="B44" i="20" s="1"/>
  <c r="E37" i="1"/>
  <c r="E7" i="1" l="1"/>
  <c r="B11" i="1"/>
  <c r="B7" i="1"/>
  <c r="B22" i="1" l="1"/>
  <c r="B38" i="1" s="1"/>
  <c r="B43" i="1" s="1"/>
  <c r="B8" i="3" l="1"/>
  <c r="B11" i="3" s="1"/>
  <c r="B13" i="3" s="1"/>
  <c r="B21" i="3" s="1"/>
  <c r="B24" i="3" s="1"/>
  <c r="B26" i="3" s="1"/>
  <c r="B30" i="3" s="1"/>
  <c r="B31" i="3" s="1"/>
  <c r="E11" i="1"/>
  <c r="E22" i="1" s="1"/>
  <c r="E38" i="1" s="1"/>
  <c r="E43" i="1" s="1"/>
  <c r="E44" i="1" l="1"/>
  <c r="E46" i="20" s="1"/>
  <c r="E45" i="20" l="1"/>
  <c r="B44" i="1"/>
  <c r="B46" i="20" s="1"/>
  <c r="B45" i="20" l="1"/>
</calcChain>
</file>

<file path=xl/sharedStrings.xml><?xml version="1.0" encoding="utf-8"?>
<sst xmlns="http://schemas.openxmlformats.org/spreadsheetml/2006/main" count="961" uniqueCount="803">
  <si>
    <t>Debt service</t>
  </si>
  <si>
    <t>Capital outlay</t>
  </si>
  <si>
    <t>Appendix A to Part 300 - Excess Costs Calculation</t>
  </si>
  <si>
    <t>Of this total, $60,000 was for capital outlay and debt service relating to the education of elementary school students. This must be subtracted from total expenditures.</t>
  </si>
  <si>
    <t>b. Next, the LEA must subtract from the total expenditures amounts spent for:</t>
  </si>
  <si>
    <t>(1) IDEA, Part B allocation,</t>
  </si>
  <si>
    <t>(2) ESEA, Title I, Part A allocation,</t>
  </si>
  <si>
    <t>(3) ESEA, Title III, Parts A and B allocation,</t>
  </si>
  <si>
    <t>(4) State and local funds for children with disabilities, and</t>
  </si>
  <si>
    <t>(5) State or local funds for programs under ESEA, Title I, Part A, and Title III, Parts A and B.</t>
  </si>
  <si>
    <t xml:space="preserve">   -1 From State and local tax funds</t>
  </si>
  <si>
    <t xml:space="preserve">        Total expenditures</t>
  </si>
  <si>
    <t xml:space="preserve">   -1 Total Expenditures</t>
  </si>
  <si>
    <t xml:space="preserve">   -2 Less capital outlay and debt</t>
  </si>
  <si>
    <t xml:space="preserve">        Total expenditures for elementary school students</t>
  </si>
  <si>
    <t xml:space="preserve">   -1 Amount from Step b</t>
  </si>
  <si>
    <t xml:space="preserve">   -1 Number of students with disabilities in the LEA's elementary schools (current November count K-12)</t>
  </si>
  <si>
    <t xml:space="preserve">   -2 Average annual per student expenditure (APPE) </t>
  </si>
  <si>
    <t xml:space="preserve">Excess Costs Calculation Steps </t>
  </si>
  <si>
    <t>Date completed:</t>
  </si>
  <si>
    <t>Prepared by</t>
  </si>
  <si>
    <t>Email</t>
  </si>
  <si>
    <t>Sub Total</t>
  </si>
  <si>
    <t xml:space="preserve">Excess Costs Compliance Steps </t>
  </si>
  <si>
    <t>To complete the Compliance tab for elementary and secondary levels, the district enters data into the green cells only.  All other cells with auto calculate.</t>
  </si>
  <si>
    <t>Step 1:</t>
  </si>
  <si>
    <t>Step 2:</t>
  </si>
  <si>
    <t>Step 4:</t>
  </si>
  <si>
    <t>Repeat Steps 1-4 to calculate for secondary students.</t>
  </si>
  <si>
    <t>(Base Tab)</t>
  </si>
  <si>
    <t>Except as otherwise provided, amounts provided to an LEA under Part B of the Act may be used only to pay the excess costs of providing special education and related services to students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student with a disability before funds under Part B of the Act are used to pay the excess costs of providing special education and related services.</t>
  </si>
  <si>
    <t>The following is an example of a computation for students with disabilities enrolled in an LEA's elementary schools. In this example, the LEA had an average elementary school enrollment for the preceding school year of 800 (including 100 students with disabilities). The LEA spent the following amounts last year for elementary school students (including its elementary school students with disabilities):</t>
  </si>
  <si>
    <t>c. Except as otherwise provided, the LEA next must determine the average annual per student expenditure for its elementary schools dividing the average number of students enrolled in the elementary schools of the agency during the preceding year (including its students with disabilities) into the amount computed under the above paragraph. The amount obtained through this computation is the minimum amount the LEA must spend (on the average) for the education of each of its elementary school students with disabilities. Funds under Part B of the Act may be used only for costs over and above this minimum.</t>
  </si>
  <si>
    <t>d. Except as otherwise provided, to determine the total minimum amount of funds the LEA must spend for the education of its elementary school students with disabilities in the LEA (not including capital outlay and debt service), the LEA must multiply the number of elementary school students with disabilities in the LEA times the average annual per student expenditure obtained in paragraph c above. Funds under Part B of the Act can only be used for excess costs over and above this minimum.</t>
  </si>
  <si>
    <t>01109</t>
  </si>
  <si>
    <t>01122</t>
  </si>
  <si>
    <t>01158</t>
  </si>
  <si>
    <t>01160</t>
  </si>
  <si>
    <t>10003</t>
  </si>
  <si>
    <t>10050</t>
  </si>
  <si>
    <t>10065</t>
  </si>
  <si>
    <t>10070</t>
  </si>
  <si>
    <t>10309</t>
  </si>
  <si>
    <t>22008</t>
  </si>
  <si>
    <t>22009</t>
  </si>
  <si>
    <t>22017</t>
  </si>
  <si>
    <t>22073</t>
  </si>
  <si>
    <t>22105</t>
  </si>
  <si>
    <t>22200</t>
  </si>
  <si>
    <t>22204</t>
  </si>
  <si>
    <t>22207</t>
  </si>
  <si>
    <t>26056</t>
  </si>
  <si>
    <t>26059</t>
  </si>
  <si>
    <t>26070</t>
  </si>
  <si>
    <t>32081</t>
  </si>
  <si>
    <t>32123</t>
  </si>
  <si>
    <t>32312</t>
  </si>
  <si>
    <t>32325</t>
  </si>
  <si>
    <t>32326</t>
  </si>
  <si>
    <t>32354</t>
  </si>
  <si>
    <t>32356</t>
  </si>
  <si>
    <t>32358</t>
  </si>
  <si>
    <t>32360</t>
  </si>
  <si>
    <t>32361</t>
  </si>
  <si>
    <t>32362</t>
  </si>
  <si>
    <t>32363</t>
  </si>
  <si>
    <t>32414</t>
  </si>
  <si>
    <t>32416</t>
  </si>
  <si>
    <t>32901</t>
  </si>
  <si>
    <t>32907</t>
  </si>
  <si>
    <t>33030</t>
  </si>
  <si>
    <t>33036</t>
  </si>
  <si>
    <t>33049</t>
  </si>
  <si>
    <t>33070</t>
  </si>
  <si>
    <t>33115</t>
  </si>
  <si>
    <t>33183</t>
  </si>
  <si>
    <t>33202</t>
  </si>
  <si>
    <t>33205</t>
  </si>
  <si>
    <t>33206</t>
  </si>
  <si>
    <t>33207</t>
  </si>
  <si>
    <t>33211</t>
  </si>
  <si>
    <t>33212</t>
  </si>
  <si>
    <t>38126</t>
  </si>
  <si>
    <t>38264</t>
  </si>
  <si>
    <t>38265</t>
  </si>
  <si>
    <t>38267</t>
  </si>
  <si>
    <t>38300</t>
  </si>
  <si>
    <t>38301</t>
  </si>
  <si>
    <t>38302</t>
  </si>
  <si>
    <t>38304</t>
  </si>
  <si>
    <t>38306</t>
  </si>
  <si>
    <t>38308</t>
  </si>
  <si>
    <t>38320</t>
  </si>
  <si>
    <t>38322</t>
  </si>
  <si>
    <t>38324</t>
  </si>
  <si>
    <t>20404</t>
  </si>
  <si>
    <t>13073</t>
  </si>
  <si>
    <t>13160</t>
  </si>
  <si>
    <t>19007</t>
  </si>
  <si>
    <t>19028</t>
  </si>
  <si>
    <t>19400</t>
  </si>
  <si>
    <t>19401</t>
  </si>
  <si>
    <t>19403</t>
  </si>
  <si>
    <t>19404</t>
  </si>
  <si>
    <t>20203</t>
  </si>
  <si>
    <t>39002</t>
  </si>
  <si>
    <t>39003</t>
  </si>
  <si>
    <t>39007</t>
  </si>
  <si>
    <t>39090</t>
  </si>
  <si>
    <t>39119</t>
  </si>
  <si>
    <t>39120</t>
  </si>
  <si>
    <t>39200</t>
  </si>
  <si>
    <t>39201</t>
  </si>
  <si>
    <t>39202</t>
  </si>
  <si>
    <t>39203</t>
  </si>
  <si>
    <t>39204</t>
  </si>
  <si>
    <t>39205</t>
  </si>
  <si>
    <t>39207</t>
  </si>
  <si>
    <t>39208</t>
  </si>
  <si>
    <t>39209</t>
  </si>
  <si>
    <t>06103</t>
  </si>
  <si>
    <t>08130</t>
  </si>
  <si>
    <t>08402</t>
  </si>
  <si>
    <t>20094</t>
  </si>
  <si>
    <t>20215</t>
  </si>
  <si>
    <t>20400</t>
  </si>
  <si>
    <t>20401</t>
  </si>
  <si>
    <t>20402</t>
  </si>
  <si>
    <t>20403</t>
  </si>
  <si>
    <t>20405</t>
  </si>
  <si>
    <t>20406</t>
  </si>
  <si>
    <t>25101</t>
  </si>
  <si>
    <t>25155</t>
  </si>
  <si>
    <t>30002</t>
  </si>
  <si>
    <t>30029</t>
  </si>
  <si>
    <t>30031</t>
  </si>
  <si>
    <t>30303</t>
  </si>
  <si>
    <t>35200</t>
  </si>
  <si>
    <t>06037</t>
  </si>
  <si>
    <t>06098</t>
  </si>
  <si>
    <t>06101</t>
  </si>
  <si>
    <t>06112</t>
  </si>
  <si>
    <t>06114</t>
  </si>
  <si>
    <t>06117</t>
  </si>
  <si>
    <t>06119</t>
  </si>
  <si>
    <t>06122</t>
  </si>
  <si>
    <t>08122</t>
  </si>
  <si>
    <t>08401</t>
  </si>
  <si>
    <t>08404</t>
  </si>
  <si>
    <t>08458</t>
  </si>
  <si>
    <t>14097</t>
  </si>
  <si>
    <t>14005</t>
  </si>
  <si>
    <t>14028</t>
  </si>
  <si>
    <t>14064</t>
  </si>
  <si>
    <t>14065</t>
  </si>
  <si>
    <t>14066</t>
  </si>
  <si>
    <t>14068</t>
  </si>
  <si>
    <t>14077</t>
  </si>
  <si>
    <t>14099</t>
  </si>
  <si>
    <t>14104</t>
  </si>
  <si>
    <t>14117</t>
  </si>
  <si>
    <t>14172</t>
  </si>
  <si>
    <t>14400</t>
  </si>
  <si>
    <t>21014</t>
  </si>
  <si>
    <t>21036</t>
  </si>
  <si>
    <t>21206</t>
  </si>
  <si>
    <t>21214</t>
  </si>
  <si>
    <t>21226</t>
  </si>
  <si>
    <t>21232</t>
  </si>
  <si>
    <t>21234</t>
  </si>
  <si>
    <t>21237</t>
  </si>
  <si>
    <t>21300</t>
  </si>
  <si>
    <t>21301</t>
  </si>
  <si>
    <t>21302</t>
  </si>
  <si>
    <t>21303</t>
  </si>
  <si>
    <t>21401</t>
  </si>
  <si>
    <t>23042</t>
  </si>
  <si>
    <t>23054</t>
  </si>
  <si>
    <t>23309</t>
  </si>
  <si>
    <t>23311</t>
  </si>
  <si>
    <t>23402</t>
  </si>
  <si>
    <t>23404</t>
  </si>
  <si>
    <t>25116</t>
  </si>
  <si>
    <t>25118</t>
  </si>
  <si>
    <t>25160</t>
  </si>
  <si>
    <t>25200</t>
  </si>
  <si>
    <t>34002</t>
  </si>
  <si>
    <t>34003</t>
  </si>
  <si>
    <t>34033</t>
  </si>
  <si>
    <t>34111</t>
  </si>
  <si>
    <t>34307</t>
  </si>
  <si>
    <t>34324</t>
  </si>
  <si>
    <t>34401</t>
  </si>
  <si>
    <t>34402</t>
  </si>
  <si>
    <t>05121</t>
  </si>
  <si>
    <t>05313</t>
  </si>
  <si>
    <t>05323</t>
  </si>
  <si>
    <t>05401</t>
  </si>
  <si>
    <t>05402</t>
  </si>
  <si>
    <t>16020</t>
  </si>
  <si>
    <t>16046</t>
  </si>
  <si>
    <t>16048</t>
  </si>
  <si>
    <t>16049</t>
  </si>
  <si>
    <t>16050</t>
  </si>
  <si>
    <t>18100</t>
  </si>
  <si>
    <t>18400</t>
  </si>
  <si>
    <t>18401</t>
  </si>
  <si>
    <t>18402</t>
  </si>
  <si>
    <t>18902</t>
  </si>
  <si>
    <t>23403</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</si>
  <si>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</si>
  <si>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</si>
  <si>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</si>
  <si>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</si>
  <si>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</si>
  <si>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</si>
  <si>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</si>
  <si>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</si>
  <si>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</si>
  <si>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</si>
  <si>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</si>
  <si>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</si>
  <si>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</si>
  <si>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</si>
  <si>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</si>
  <si>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</si>
  <si>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</si>
  <si>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</si>
  <si>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</si>
  <si>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</si>
  <si>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17905</t>
  </si>
  <si>
    <t>17908</t>
  </si>
  <si>
    <t>17910</t>
  </si>
  <si>
    <t>18303</t>
  </si>
  <si>
    <t>27001</t>
  </si>
  <si>
    <t>27003</t>
  </si>
  <si>
    <t>27010</t>
  </si>
  <si>
    <t>27019</t>
  </si>
  <si>
    <t>27083</t>
  </si>
  <si>
    <t>27320</t>
  </si>
  <si>
    <t>27343</t>
  </si>
  <si>
    <t>27344</t>
  </si>
  <si>
    <t>27400</t>
  </si>
  <si>
    <t>27401</t>
  </si>
  <si>
    <t>27402</t>
  </si>
  <si>
    <t>27403</t>
  </si>
  <si>
    <t>27404</t>
  </si>
  <si>
    <t>27416</t>
  </si>
  <si>
    <t>27417</t>
  </si>
  <si>
    <t>27905</t>
  </si>
  <si>
    <t>07002</t>
  </si>
  <si>
    <t>11056</t>
  </si>
  <si>
    <t>36101</t>
  </si>
  <si>
    <t>01147</t>
  </si>
  <si>
    <t>02250</t>
  </si>
  <si>
    <t>02420</t>
  </si>
  <si>
    <t>03017</t>
  </si>
  <si>
    <t>03050</t>
  </si>
  <si>
    <t>03052</t>
  </si>
  <si>
    <t>03053</t>
  </si>
  <si>
    <t>03116</t>
  </si>
  <si>
    <t>03400</t>
  </si>
  <si>
    <t>07035</t>
  </si>
  <si>
    <t>11001</t>
  </si>
  <si>
    <t>11051</t>
  </si>
  <si>
    <t>11054</t>
  </si>
  <si>
    <t>12110</t>
  </si>
  <si>
    <t>36140</t>
  </si>
  <si>
    <t>36250</t>
  </si>
  <si>
    <t>36300</t>
  </si>
  <si>
    <t>36400</t>
  </si>
  <si>
    <t>36401</t>
  </si>
  <si>
    <t>36402</t>
  </si>
  <si>
    <t>09013</t>
  </si>
  <si>
    <t>09209</t>
  </si>
  <si>
    <t>24350</t>
  </si>
  <si>
    <t>04019</t>
  </si>
  <si>
    <t>04127</t>
  </si>
  <si>
    <t>04129</t>
  </si>
  <si>
    <t>04222</t>
  </si>
  <si>
    <t>04228</t>
  </si>
  <si>
    <t>04246</t>
  </si>
  <si>
    <t>09075</t>
  </si>
  <si>
    <t>09102</t>
  </si>
  <si>
    <t>09206</t>
  </si>
  <si>
    <t>09207</t>
  </si>
  <si>
    <t>13144</t>
  </si>
  <si>
    <t>13146</t>
  </si>
  <si>
    <t>13151</t>
  </si>
  <si>
    <t>13156</t>
  </si>
  <si>
    <t>13161</t>
  </si>
  <si>
    <t>13165</t>
  </si>
  <si>
    <t>13167</t>
  </si>
  <si>
    <t>13301</t>
  </si>
  <si>
    <t>24014</t>
  </si>
  <si>
    <t>24019</t>
  </si>
  <si>
    <t>24105</t>
  </si>
  <si>
    <t>24111</t>
  </si>
  <si>
    <t>24122</t>
  </si>
  <si>
    <t>24404</t>
  </si>
  <si>
    <t>24410</t>
  </si>
  <si>
    <t>15201</t>
  </si>
  <si>
    <t>15204</t>
  </si>
  <si>
    <t>15206</t>
  </si>
  <si>
    <t>28137</t>
  </si>
  <si>
    <t>28144</t>
  </si>
  <si>
    <t>28149</t>
  </si>
  <si>
    <t>29011</t>
  </si>
  <si>
    <t>29100</t>
  </si>
  <si>
    <t>29101</t>
  </si>
  <si>
    <t>29103</t>
  </si>
  <si>
    <t>29311</t>
  </si>
  <si>
    <t>29317</t>
  </si>
  <si>
    <t>29320</t>
  </si>
  <si>
    <t>31002</t>
  </si>
  <si>
    <t>31004</t>
  </si>
  <si>
    <t>31006</t>
  </si>
  <si>
    <t>31015</t>
  </si>
  <si>
    <t>31016</t>
  </si>
  <si>
    <t>31025</t>
  </si>
  <si>
    <t>31063</t>
  </si>
  <si>
    <t>31103</t>
  </si>
  <si>
    <t>31201</t>
  </si>
  <si>
    <t>31306</t>
  </si>
  <si>
    <t>31311</t>
  </si>
  <si>
    <t>31330</t>
  </si>
  <si>
    <t>31332</t>
  </si>
  <si>
    <t>31401</t>
  </si>
  <si>
    <t>37501</t>
  </si>
  <si>
    <t>37502</t>
  </si>
  <si>
    <t>37503</t>
  </si>
  <si>
    <t>37504</t>
  </si>
  <si>
    <t>37505</t>
  </si>
  <si>
    <t>37506</t>
  </si>
  <si>
    <t>37507</t>
  </si>
  <si>
    <t>34974</t>
  </si>
  <si>
    <t>34975</t>
  </si>
  <si>
    <t>05903</t>
  </si>
  <si>
    <t>28010</t>
  </si>
  <si>
    <t>District</t>
  </si>
  <si>
    <t>WASHTUCNA</t>
  </si>
  <si>
    <t>BENGE</t>
  </si>
  <si>
    <t>OTHELLO</t>
  </si>
  <si>
    <t>LIND</t>
  </si>
  <si>
    <t>RITZVILLE</t>
  </si>
  <si>
    <t>CLARKSTON</t>
  </si>
  <si>
    <t>ASOTIN-ANATONE</t>
  </si>
  <si>
    <t>KENNEWICK</t>
  </si>
  <si>
    <t>PATERSON</t>
  </si>
  <si>
    <t>FINLEY</t>
  </si>
  <si>
    <t>PROSSER</t>
  </si>
  <si>
    <t>RICHLAND</t>
  </si>
  <si>
    <t>MANSON</t>
  </si>
  <si>
    <t>STEHEKIN</t>
  </si>
  <si>
    <t>04069</t>
  </si>
  <si>
    <t>ENTIAT</t>
  </si>
  <si>
    <t>LAKE CHELAN</t>
  </si>
  <si>
    <t>CASHMERE</t>
  </si>
  <si>
    <t>CASCADE</t>
  </si>
  <si>
    <t>WENATCHEE</t>
  </si>
  <si>
    <t>PORT ANGELES</t>
  </si>
  <si>
    <t>CRESCENT</t>
  </si>
  <si>
    <t>SEQUIM</t>
  </si>
  <si>
    <t>CAPE FLATTERY</t>
  </si>
  <si>
    <t>QUILLAYUTE VALLEY</t>
  </si>
  <si>
    <t>VANCOUVER</t>
  </si>
  <si>
    <t>HOCKINSON</t>
  </si>
  <si>
    <t>LA CENTER</t>
  </si>
  <si>
    <t>GREEN MOUNTAIN</t>
  </si>
  <si>
    <t>WASHOUGAL</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</si>
  <si>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</si>
  <si>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</si>
  <si>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</si>
  <si>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</si>
  <si>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</si>
  <si>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</si>
  <si>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</si>
  <si>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</si>
  <si>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</si>
  <si>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</si>
  <si>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</si>
  <si>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</si>
  <si>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</si>
  <si>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</si>
  <si>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</si>
  <si>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</si>
  <si>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</si>
  <si>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</si>
  <si>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</si>
  <si>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</si>
  <si>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</si>
  <si>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</si>
  <si>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</si>
  <si>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</si>
  <si>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</si>
  <si>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</si>
  <si>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</si>
  <si>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</si>
  <si>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</si>
  <si>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</si>
  <si>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SOAP LAKE</t>
  </si>
  <si>
    <t>ROYAL</t>
  </si>
  <si>
    <t>MOSES LAKE</t>
  </si>
  <si>
    <t>EPHRATA</t>
  </si>
  <si>
    <t>WILSON CREEK</t>
  </si>
  <si>
    <t>GRAND COULEE DAM</t>
  </si>
  <si>
    <t>ABERDEEN</t>
  </si>
  <si>
    <t>HOQUIAM</t>
  </si>
  <si>
    <t>NORTH BEACH</t>
  </si>
  <si>
    <t>MONTESANO</t>
  </si>
  <si>
    <t>ELMA</t>
  </si>
  <si>
    <t>TAHOLAH</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</si>
  <si>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</si>
  <si>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</si>
  <si>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</si>
  <si>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</si>
  <si>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</si>
  <si>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</si>
  <si>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</si>
  <si>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</si>
  <si>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</si>
  <si>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</si>
  <si>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</si>
  <si>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</si>
  <si>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</si>
  <si>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</si>
  <si>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</si>
  <si>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</si>
  <si>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</si>
  <si>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</si>
  <si>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</si>
  <si>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</si>
  <si>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</si>
  <si>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</si>
  <si>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</si>
  <si>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</si>
  <si>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</si>
  <si>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</si>
  <si>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</si>
  <si>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</si>
  <si>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</si>
  <si>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</si>
  <si>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</si>
  <si>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</si>
  <si>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BREMERTON</t>
  </si>
  <si>
    <t>NORTH KITSAP</t>
  </si>
  <si>
    <t>CENTRAL KITSAP</t>
  </si>
  <si>
    <t>SOUTH KITSAP</t>
  </si>
  <si>
    <t>DAMMAN</t>
  </si>
  <si>
    <t>EASTON</t>
  </si>
  <si>
    <t>THORP</t>
  </si>
  <si>
    <t>ELLENSBURG</t>
  </si>
  <si>
    <t>KITTITAS</t>
  </si>
  <si>
    <t>CLE ELUM-ROSLYN</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</si>
  <si>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</si>
  <si>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</si>
  <si>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</si>
  <si>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</si>
  <si>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</si>
  <si>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</si>
  <si>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</si>
  <si>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</si>
  <si>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</si>
  <si>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</si>
  <si>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</si>
  <si>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</si>
  <si>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</si>
  <si>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</si>
  <si>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</si>
  <si>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</si>
  <si>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</si>
  <si>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</si>
  <si>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</si>
  <si>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</si>
  <si>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</si>
  <si>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</si>
  <si>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</si>
  <si>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</si>
  <si>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REARDAN-EDWALL</t>
  </si>
  <si>
    <t>ALMIRA</t>
  </si>
  <si>
    <t>CRESTON</t>
  </si>
  <si>
    <t>ODESSA</t>
  </si>
  <si>
    <t>WILBUR</t>
  </si>
  <si>
    <t>HARRINGTON</t>
  </si>
  <si>
    <t>DAVENPORT</t>
  </si>
  <si>
    <t>SOUTHSIDE</t>
  </si>
  <si>
    <t>GRAPEVIEW</t>
  </si>
  <si>
    <t>SHELTON</t>
  </si>
  <si>
    <t>PIONEER</t>
  </si>
  <si>
    <t>NORTH MASON</t>
  </si>
  <si>
    <t>HOOD CANAL</t>
  </si>
  <si>
    <t>NESPELEM</t>
  </si>
  <si>
    <t>OMAK</t>
  </si>
  <si>
    <t>OKANOGAN</t>
  </si>
  <si>
    <t>BREWSTER</t>
  </si>
  <si>
    <t>PATEROS</t>
  </si>
  <si>
    <t>METHOW VALLEY</t>
  </si>
  <si>
    <t>TONASKET</t>
  </si>
  <si>
    <t>OROVILLE</t>
  </si>
  <si>
    <t>OCEAN BEACH</t>
  </si>
  <si>
    <t>RAYMOND</t>
  </si>
  <si>
    <t>SOUTH BEND</t>
  </si>
  <si>
    <t>WILLAPA VALLEY</t>
  </si>
  <si>
    <t>NORTH RIVER</t>
  </si>
  <si>
    <t>NEWPORT</t>
  </si>
  <si>
    <t>CUSICK</t>
  </si>
  <si>
    <t>SELKIRK</t>
  </si>
  <si>
    <t>STEILACOOM HIST.</t>
  </si>
  <si>
    <t>PUYALLUP</t>
  </si>
  <si>
    <t>TACOMA</t>
  </si>
  <si>
    <t>CARBONADO</t>
  </si>
  <si>
    <t>UNIVERSITY PLACE</t>
  </si>
  <si>
    <t>SUMNER</t>
  </si>
  <si>
    <t>DIERINGER</t>
  </si>
  <si>
    <t>ORTING</t>
  </si>
  <si>
    <t>CLOVER PARK</t>
  </si>
  <si>
    <t>PENINSULA</t>
  </si>
  <si>
    <t>FRANKLIN PIERCE</t>
  </si>
  <si>
    <t>BETHEL</t>
  </si>
  <si>
    <t>EATONVILLE</t>
  </si>
  <si>
    <t>WHITE RIVER</t>
  </si>
  <si>
    <t>FIFE</t>
  </si>
  <si>
    <t>SHAW</t>
  </si>
  <si>
    <t>LOPEZ ISLAND</t>
  </si>
  <si>
    <t>SAN JUAN</t>
  </si>
  <si>
    <t>CONCRETE</t>
  </si>
  <si>
    <t>SEDRO WOOLLEY</t>
  </si>
  <si>
    <t>ANACORTES</t>
  </si>
  <si>
    <t>LA CONNER</t>
  </si>
  <si>
    <t>CONWAY</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</si>
  <si>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</si>
  <si>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</si>
  <si>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</si>
  <si>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</si>
  <si>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</si>
  <si>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</si>
  <si>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</si>
  <si>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</si>
  <si>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</si>
  <si>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</si>
  <si>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</si>
  <si>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</si>
  <si>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</si>
  <si>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</si>
  <si>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</si>
  <si>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</si>
  <si>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</si>
  <si>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SPOKANE</t>
  </si>
  <si>
    <t>ORCHARD PRAIRIE</t>
  </si>
  <si>
    <t>GREAT NORTHERN</t>
  </si>
  <si>
    <t>NINE MILE FALLS</t>
  </si>
  <si>
    <t>MEDICAL LAKE</t>
  </si>
  <si>
    <t>MEAD</t>
  </si>
  <si>
    <t>CENTRAL VALLEY</t>
  </si>
  <si>
    <t>FREEMAN</t>
  </si>
  <si>
    <t>CHENEY</t>
  </si>
  <si>
    <t>LIBERTY</t>
  </si>
  <si>
    <t>DEER PARK</t>
  </si>
  <si>
    <t>RIVERSIDE</t>
  </si>
  <si>
    <t>ONION CREEK</t>
  </si>
  <si>
    <t>CHEWELAH</t>
  </si>
  <si>
    <t>WELLPINIT</t>
  </si>
  <si>
    <t>VALLEY</t>
  </si>
  <si>
    <t>COLVILLE</t>
  </si>
  <si>
    <t>LOON LAKE</t>
  </si>
  <si>
    <t>SUMMIT VALLEY</t>
  </si>
  <si>
    <t>MARY WALKER</t>
  </si>
  <si>
    <t>NORTHPORT</t>
  </si>
  <si>
    <t>KETTLE FALLS</t>
  </si>
  <si>
    <t>NORTH THURSTON</t>
  </si>
  <si>
    <t>TUMWATER</t>
  </si>
  <si>
    <t>OLYMPIA</t>
  </si>
  <si>
    <t>RAINIER</t>
  </si>
  <si>
    <t>GRIFFIN</t>
  </si>
  <si>
    <t>ROCHESTER</t>
  </si>
  <si>
    <t>TENINO</t>
  </si>
  <si>
    <t>WAHKIAKUM</t>
  </si>
  <si>
    <t>DIXIE</t>
  </si>
  <si>
    <t>WALLA WALLA</t>
  </si>
  <si>
    <t>COLLEGE PLACE</t>
  </si>
  <si>
    <t>TOUCHET</t>
  </si>
  <si>
    <t>WAITSBURG</t>
  </si>
  <si>
    <t>PRESCOTT</t>
  </si>
  <si>
    <t>BELLINGHAM</t>
  </si>
  <si>
    <t>FERNDALE</t>
  </si>
  <si>
    <t>BLAINE</t>
  </si>
  <si>
    <t>LYNDEN</t>
  </si>
  <si>
    <t>MERIDIAN</t>
  </si>
  <si>
    <t>NOOKSACK VALLEY</t>
  </si>
  <si>
    <t>MOUNT BAKER</t>
  </si>
  <si>
    <t>LAMONT</t>
  </si>
  <si>
    <t>TEKOA</t>
  </si>
  <si>
    <t>PULLMAN</t>
  </si>
  <si>
    <t>COLFAX</t>
  </si>
  <si>
    <t>PALOUSE</t>
  </si>
  <si>
    <t>GARFIELD</t>
  </si>
  <si>
    <t>STEPTOE</t>
  </si>
  <si>
    <t>COLTON</t>
  </si>
  <si>
    <t>ENDICOTT</t>
  </si>
  <si>
    <t>ROSALIA</t>
  </si>
  <si>
    <t>OAKESDALE</t>
  </si>
  <si>
    <t>UNION GAP</t>
  </si>
  <si>
    <t>NACHES VALLEY</t>
  </si>
  <si>
    <t>YAKIMA</t>
  </si>
  <si>
    <t>SELAH</t>
  </si>
  <si>
    <t>MABTON</t>
  </si>
  <si>
    <t>GRANDVIEW</t>
  </si>
  <si>
    <t>SUNNYSIDE</t>
  </si>
  <si>
    <t>TOPPENISH</t>
  </si>
  <si>
    <t>HIGHLAND</t>
  </si>
  <si>
    <t>GRANGER</t>
  </si>
  <si>
    <t>ZILLAH</t>
  </si>
  <si>
    <t>WAPATO</t>
  </si>
  <si>
    <t>MOUNT ADAMS</t>
  </si>
  <si>
    <t xml:space="preserve">Example:  (34 CFR Appendix A to Part 300 https://www.law.cornell.edu/cfr/text/34/appendix-A_to_part_300 </t>
  </si>
  <si>
    <t xml:space="preserve">   -2 From Federal funds</t>
  </si>
  <si>
    <t>Total (these are the funds the LEA actually spent, not funds received last year but carried over for the current schooy year)</t>
  </si>
  <si>
    <t>Enter CCDDD #:</t>
  </si>
  <si>
    <t>LEA:</t>
  </si>
  <si>
    <t>CoDist</t>
  </si>
  <si>
    <t>C-OOP or ESA 112?</t>
  </si>
  <si>
    <t>Lewis</t>
  </si>
  <si>
    <t>BAINBRIDGE</t>
  </si>
  <si>
    <t>BURLINGTON EDISON</t>
  </si>
  <si>
    <t>ESA 112</t>
  </si>
  <si>
    <t>COLUMBIA 206 (Stevens 101)</t>
  </si>
  <si>
    <t>COLUMBIA 400 (Walla Walla 123)</t>
  </si>
  <si>
    <t>COULEE/HARTLINE</t>
  </si>
  <si>
    <t>EAST VALLEY 361 (Spokane ESD 101)</t>
  </si>
  <si>
    <t>EAST VALLEY 90 (Yakima ESD 105)</t>
  </si>
  <si>
    <t>06701</t>
  </si>
  <si>
    <t>ESD 112</t>
  </si>
  <si>
    <t>EVERGREEN 114 (Clark ESD 112)</t>
  </si>
  <si>
    <t>EVERGREEN 205 (Stevens ESD 101)</t>
  </si>
  <si>
    <t>KIONA BENTON</t>
  </si>
  <si>
    <t>LACROSSE JOINT</t>
  </si>
  <si>
    <t>LAKE QUINAULT</t>
  </si>
  <si>
    <t>MARY M KNIGHT</t>
  </si>
  <si>
    <t>MC CLEARY</t>
  </si>
  <si>
    <t>MT VERNON</t>
  </si>
  <si>
    <t>NASELLE GRAYS RIVER</t>
  </si>
  <si>
    <t>ORCAS</t>
  </si>
  <si>
    <t xml:space="preserve">Quileute Tribal </t>
  </si>
  <si>
    <t>SCHOOL FOR THE BLIND</t>
  </si>
  <si>
    <t>SCHOOL FOR THE DEAF</t>
  </si>
  <si>
    <t>ST JOHN</t>
  </si>
  <si>
    <t>STANWOOD-CAMANO</t>
  </si>
  <si>
    <t>Suquamish Tribal - Chief Kitsap Academy</t>
  </si>
  <si>
    <t>WEST VALLEY 208 (Yakima)</t>
  </si>
  <si>
    <t>WEST VALLEY 363 (Spokane)</t>
  </si>
  <si>
    <t>YELM</t>
  </si>
  <si>
    <t>speced.fiscal@k12.wa.us</t>
  </si>
  <si>
    <t>Elementary Grades:</t>
  </si>
  <si>
    <t>Secondary Grades:</t>
  </si>
  <si>
    <t>STEP 3:  Elementary school enrollments</t>
  </si>
  <si>
    <t>STEP 3:  Secondary school enrollments</t>
  </si>
  <si>
    <t>STEP 2:  2019-20 Secondary school expenditures</t>
  </si>
  <si>
    <t>N/A</t>
  </si>
  <si>
    <t>(1) Amounts received:</t>
  </si>
  <si>
    <t>(a) Under Part B of the act;</t>
  </si>
  <si>
    <t>(b) Under Part A of Title I of the ESEA; and</t>
  </si>
  <si>
    <t>(c) Under Parts A and B of Title III of the ESEA; and</t>
  </si>
  <si>
    <t>(2) Any state or local funds expended for programs that would qualify for assistance under any of the parts described in subsection (1) of this section, but excluding any amounts for capital outlay or debt service.</t>
  </si>
  <si>
    <t>[Statutory Authority: RCW 28A.155.090(7) and 42 U.S.C. 1400 et. seq. WSR 07-14-078, § 392-172A-01075, filed 6/29/07, effective 7/30/07.]</t>
  </si>
  <si>
    <t>§ 300.202 Use of amounts.</t>
  </si>
  <si>
    <t>(a) General. Amounts provided to the LEA under Part B of the Act -</t>
  </si>
  <si>
    <r>
      <t>(1)</t>
    </r>
    <r>
      <rPr>
        <sz val="12"/>
        <color rgb="FF333333"/>
        <rFont val="Verdana"/>
        <family val="2"/>
      </rPr>
      <t> Must be expended in accordance with the applicable provisions of this part;</t>
    </r>
  </si>
  <si>
    <r>
      <t>(2)</t>
    </r>
    <r>
      <rPr>
        <sz val="12"/>
        <color rgb="FF333333"/>
        <rFont val="Verdana"/>
        <family val="2"/>
      </rPr>
      <t> Must be used only to pay the </t>
    </r>
    <r>
      <rPr>
        <sz val="12"/>
        <color rgb="FF0068AC"/>
        <rFont val="Verdana"/>
        <family val="2"/>
      </rPr>
      <t>excess costs</t>
    </r>
    <r>
      <rPr>
        <sz val="12"/>
        <color rgb="FF333333"/>
        <rFont val="Verdana"/>
        <family val="2"/>
      </rPr>
      <t> of providing special education and related services to children with disabilities, consistent with </t>
    </r>
    <r>
      <rPr>
        <sz val="12"/>
        <color rgb="FF0068AC"/>
        <rFont val="Verdana"/>
        <family val="2"/>
      </rPr>
      <t>paragraph (b)</t>
    </r>
    <r>
      <rPr>
        <sz val="12"/>
        <color rgb="FF333333"/>
        <rFont val="Verdana"/>
        <family val="2"/>
      </rPr>
      <t> of this section; and</t>
    </r>
  </si>
  <si>
    <t>(3) Must be used to supplement State, local, and other Federal funds and not to supplant those funds.</t>
  </si>
  <si>
    <r>
      <t>(b)</t>
    </r>
    <r>
      <rPr>
        <sz val="12"/>
        <color rgb="FF333333"/>
        <rFont val="Verdana"/>
        <family val="2"/>
      </rPr>
      <t> </t>
    </r>
    <r>
      <rPr>
        <b/>
        <i/>
        <sz val="12"/>
        <color rgb="FF333333"/>
        <rFont val="Verdana"/>
        <family val="2"/>
      </rPr>
      <t>Excess cost requirement</t>
    </r>
    <r>
      <rPr>
        <sz val="12"/>
        <color rgb="FF333333"/>
        <rFont val="Verdana"/>
        <family val="2"/>
      </rPr>
      <t> -</t>
    </r>
  </si>
  <si>
    <r>
      <t>(1)</t>
    </r>
    <r>
      <rPr>
        <sz val="12"/>
        <color rgb="FF333333"/>
        <rFont val="Verdana"/>
        <family val="2"/>
      </rPr>
      <t> </t>
    </r>
    <r>
      <rPr>
        <b/>
        <i/>
        <sz val="12"/>
        <color rgb="FF333333"/>
        <rFont val="Verdana"/>
        <family val="2"/>
      </rPr>
      <t>General.</t>
    </r>
  </si>
  <si>
    <r>
      <t>(i)</t>
    </r>
    <r>
      <rPr>
        <sz val="12"/>
        <color rgb="FF333333"/>
        <rFont val="Verdana"/>
        <family val="2"/>
      </rPr>
      <t> The excess cost requirement prevents an LEA from using funds provided under Part B of the </t>
    </r>
    <r>
      <rPr>
        <sz val="12"/>
        <color rgb="FF0068AC"/>
        <rFont val="Verdana"/>
        <family val="2"/>
      </rPr>
      <t>Act</t>
    </r>
    <r>
      <rPr>
        <sz val="12"/>
        <color rgb="FF333333"/>
        <rFont val="Verdana"/>
        <family val="2"/>
      </rPr>
      <t> to pay for all of the costs directly attributable to the education of a child with a disability, subject to </t>
    </r>
    <r>
      <rPr>
        <sz val="12"/>
        <color rgb="FF0068AC"/>
        <rFont val="Verdana"/>
        <family val="2"/>
      </rPr>
      <t>paragraph (b)(1)(ii)</t>
    </r>
    <r>
      <rPr>
        <sz val="12"/>
        <color rgb="FF333333"/>
        <rFont val="Verdana"/>
        <family val="2"/>
      </rPr>
      <t> of this section.</t>
    </r>
  </si>
  <si>
    <t>(ii) The excess cost requirement does not prevent an LEA from using Part B funds to pay for all of the costs directly attributable to the education of a child with a disability in any of the ages 3, 4, 5, 18, 19, 20, or 21, if no local or State funds are available for nondisabled children of these ages. However, the LEA must comply with the nonsupplanting and other requirements of this part in providing the education and services for these children.</t>
  </si>
  <si>
    <t>(i) An LEA meets the excess cost requirement if it has spent at least a minimum average amount for the education of its children with disabilities before funds under Part B of the Act are used.</t>
  </si>
  <si>
    <r>
      <t>(ii)</t>
    </r>
    <r>
      <rPr>
        <sz val="12"/>
        <color rgb="FF333333"/>
        <rFont val="Verdana"/>
        <family val="2"/>
      </rPr>
      <t> The amount described in </t>
    </r>
    <r>
      <rPr>
        <sz val="12"/>
        <color rgb="FF0068AC"/>
        <rFont val="Verdana"/>
        <family val="2"/>
      </rPr>
      <t>paragraph (b)(2)(i)</t>
    </r>
    <r>
      <rPr>
        <sz val="12"/>
        <color rgb="FF333333"/>
        <rFont val="Verdana"/>
        <family val="2"/>
      </rPr>
      <t> of this section is determined in accordance with the definition of </t>
    </r>
    <r>
      <rPr>
        <i/>
        <sz val="12"/>
        <color rgb="FF333333"/>
        <rFont val="Verdana"/>
        <family val="2"/>
      </rPr>
      <t>excess costs</t>
    </r>
    <r>
      <rPr>
        <sz val="12"/>
        <color rgb="FF333333"/>
        <rFont val="Verdana"/>
        <family val="2"/>
      </rPr>
      <t> in </t>
    </r>
    <r>
      <rPr>
        <sz val="12"/>
        <color rgb="FF0068AC"/>
        <rFont val="Verdana"/>
        <family val="2"/>
      </rPr>
      <t>§ 300.16</t>
    </r>
    <r>
      <rPr>
        <sz val="12"/>
        <color rgb="FF333333"/>
        <rFont val="Verdana"/>
        <family val="2"/>
      </rPr>
      <t>. That amount may not </t>
    </r>
    <r>
      <rPr>
        <sz val="12"/>
        <color rgb="FF0068AC"/>
        <rFont val="Verdana"/>
        <family val="2"/>
      </rPr>
      <t>include</t>
    </r>
    <r>
      <rPr>
        <sz val="12"/>
        <color rgb="FF333333"/>
        <rFont val="Verdana"/>
        <family val="2"/>
      </rPr>
      <t> capital outlay or debt service.</t>
    </r>
  </si>
  <si>
    <r>
      <t>(3)</t>
    </r>
    <r>
      <rPr>
        <sz val="12"/>
        <color rgb="FF333333"/>
        <rFont val="Verdana"/>
        <family val="2"/>
      </rPr>
      <t> If two or more LEAs jointly establish eligibility in accordance with </t>
    </r>
    <r>
      <rPr>
        <sz val="12"/>
        <color rgb="FF0068AC"/>
        <rFont val="Verdana"/>
        <family val="2"/>
      </rPr>
      <t>§ 300.223</t>
    </r>
    <r>
      <rPr>
        <sz val="12"/>
        <color rgb="FF333333"/>
        <rFont val="Verdana"/>
        <family val="2"/>
      </rPr>
      <t>, the minimum average amount is the average of the combined minimum average amounts determined in accordance with the definition of </t>
    </r>
    <r>
      <rPr>
        <sz val="12"/>
        <color rgb="FF0068AC"/>
        <rFont val="Verdana"/>
        <family val="2"/>
      </rPr>
      <t>excess costs</t>
    </r>
    <r>
      <rPr>
        <sz val="12"/>
        <color rgb="FF333333"/>
        <rFont val="Verdana"/>
        <family val="2"/>
      </rPr>
      <t> in </t>
    </r>
    <r>
      <rPr>
        <sz val="12"/>
        <color rgb="FF0068AC"/>
        <rFont val="Verdana"/>
        <family val="2"/>
      </rPr>
      <t>§ 300.16</t>
    </r>
    <r>
      <rPr>
        <sz val="12"/>
        <color rgb="FF333333"/>
        <rFont val="Verdana"/>
        <family val="2"/>
      </rPr>
      <t> in those agencies for elementary or </t>
    </r>
    <r>
      <rPr>
        <sz val="12"/>
        <color rgb="FF0068AC"/>
        <rFont val="Verdana"/>
        <family val="2"/>
      </rPr>
      <t>secondary school</t>
    </r>
    <r>
      <rPr>
        <sz val="12"/>
        <color rgb="FF333333"/>
        <rFont val="Verdana"/>
        <family val="2"/>
      </rPr>
      <t> students, as the case may be.</t>
    </r>
  </si>
  <si>
    <t>(Approved by the Office of Management and Budget under control number 1820-0600)</t>
  </si>
  <si>
    <t>(Authority: 20 U.S.C. 1413(a)(2)(A))</t>
  </si>
  <si>
    <r>
      <rPr>
        <b/>
        <u/>
        <sz val="12"/>
        <color theme="10"/>
        <rFont val="Verdana"/>
        <family val="2"/>
      </rPr>
      <t>WAC 392-172A-01075</t>
    </r>
    <r>
      <rPr>
        <u/>
        <sz val="12"/>
        <color theme="10"/>
        <rFont val="Verdana"/>
        <family val="2"/>
      </rPr>
      <t xml:space="preserve">  </t>
    </r>
    <r>
      <rPr>
        <sz val="12"/>
        <rFont val="Verdana"/>
        <family val="2"/>
      </rPr>
      <t>Excess costs.  Excess costs means those costs that are in excess of the average annual per-student expenditure in a school district during the preceding school year for an elementary school or secondary school student, as may be appropriate, and that must be computed after deducting:</t>
    </r>
  </si>
  <si>
    <t xml:space="preserve">All State &amp; local funds </t>
  </si>
  <si>
    <r>
      <t>All Federal funds</t>
    </r>
    <r>
      <rPr>
        <i/>
        <sz val="10"/>
        <rFont val="Calibri"/>
        <family val="2"/>
        <scheme val="minor"/>
      </rPr>
      <t xml:space="preserve"> </t>
    </r>
  </si>
  <si>
    <t>Program 61:  Head Start, Federal</t>
  </si>
  <si>
    <t>Program 81:  Public Radio/Television</t>
  </si>
  <si>
    <t>Program 86:  Community Schools</t>
  </si>
  <si>
    <t>Program 88:  Child Care</t>
  </si>
  <si>
    <t>Program 89:  Other Community Services</t>
  </si>
  <si>
    <t>Program 24:  IDEA, Part B, Federal</t>
  </si>
  <si>
    <t>Program 51:  Title I Part A, Federal</t>
  </si>
  <si>
    <r>
      <t xml:space="preserve">Program 21:  State &amp; local </t>
    </r>
    <r>
      <rPr>
        <sz val="11"/>
        <rFont val="Calibri"/>
        <family val="2"/>
        <scheme val="minor"/>
      </rPr>
      <t>funds for students with disabilities</t>
    </r>
  </si>
  <si>
    <t>Program 64:  Limited English Proficiency, Federal</t>
  </si>
  <si>
    <t>Phone #</t>
  </si>
  <si>
    <t>All State &amp; local tax funds</t>
  </si>
  <si>
    <t xml:space="preserve">All Federal funds </t>
  </si>
  <si>
    <t>Program 53:  ESEA Migrant, Federal</t>
  </si>
  <si>
    <t>Program 55:  Learning Assistance, State</t>
  </si>
  <si>
    <t>Program 65:  Transitional Bilingual, State</t>
  </si>
  <si>
    <t>SUBTRACTS THE FOLLOWING:</t>
  </si>
  <si>
    <t>increase/decrease</t>
  </si>
  <si>
    <t>Program 76: Targeted Assistance, Federal</t>
  </si>
  <si>
    <t>All State &amp; local funds</t>
  </si>
  <si>
    <t>All Federal funds</t>
  </si>
  <si>
    <t>Program 24: IDEA, Part B, Federal</t>
  </si>
  <si>
    <t>Program 51: Title I Part A, Federal</t>
  </si>
  <si>
    <t>Program 64: Limited English Proficiency, Federal</t>
  </si>
  <si>
    <t>Program 21: State &amp; local funds for students with disabilities</t>
  </si>
  <si>
    <t>Program 55: Learning Assistance, State</t>
  </si>
  <si>
    <t>Program 65: Transitional Bilingual, State</t>
  </si>
  <si>
    <t>Subtract from the total expenditures those amounts spent for the specific, identified programs in Step 2.</t>
  </si>
  <si>
    <t>Step 3 October Enrollment:</t>
  </si>
  <si>
    <t>Step 3 November Child Count:</t>
  </si>
  <si>
    <t>(Compliance Tab)</t>
  </si>
  <si>
    <t>Questions, email the OSPI Special Education Fiscal Division</t>
  </si>
  <si>
    <t>Program 22:  Infants and Toddlers, State</t>
  </si>
  <si>
    <t>Program 25:  Infants and Toddlers, Federal</t>
  </si>
  <si>
    <r>
      <t xml:space="preserve">STEP 1:  2019-20 Secondary expenditures from </t>
    </r>
    <r>
      <rPr>
        <b/>
        <u/>
        <sz val="12"/>
        <color theme="1"/>
        <rFont val="Calibri"/>
        <family val="2"/>
        <scheme val="minor"/>
      </rPr>
      <t>ALL</t>
    </r>
    <r>
      <rPr>
        <b/>
        <sz val="12"/>
        <color theme="1"/>
        <rFont val="Calibri"/>
        <family val="2"/>
        <scheme val="minor"/>
      </rPr>
      <t xml:space="preserve"> sources</t>
    </r>
  </si>
  <si>
    <t>Program 58:  Special &amp; Pliot Programs, State</t>
  </si>
  <si>
    <t>Program 58:  Special &amp; Pilot Programs, State</t>
  </si>
  <si>
    <t>2019-20 Total Secondary expenditures</t>
  </si>
  <si>
    <t>STEP 4:  2019-20 Elementary Calculation Results</t>
  </si>
  <si>
    <t>STEP 4:  2019-20 Secondary Calculation Results</t>
  </si>
  <si>
    <t>Program 52:  Other Title Grants, Federal</t>
  </si>
  <si>
    <t>Program 68:  Indian Education, Federal</t>
  </si>
  <si>
    <t>Program 78:  Youth Training Programs, Federal</t>
  </si>
  <si>
    <t>Determine total amount of district's expenditures from all sources (local, state, and federal, including IDEA Part B from the preceding school year.  Capital outlay and debt services are excluded.  Subtract Programs 22, 25, 58, 61, 81, 86, 88, and 89.</t>
  </si>
  <si>
    <r>
      <t xml:space="preserve">Enter the number of elementary students enrolled in the </t>
    </r>
    <r>
      <rPr>
        <u/>
        <sz val="12"/>
        <color theme="1"/>
        <rFont val="Calibri"/>
        <family val="2"/>
      </rPr>
      <t>current</t>
    </r>
    <r>
      <rPr>
        <sz val="12"/>
        <color theme="1"/>
        <rFont val="Calibri"/>
        <family val="2"/>
      </rPr>
      <t xml:space="preserve"> school year, including students with disabilities using October Enrollment K-12.  </t>
    </r>
    <r>
      <rPr>
        <b/>
        <sz val="12"/>
        <color theme="1"/>
        <rFont val="Calibri"/>
        <family val="2"/>
      </rPr>
      <t>(Use Report 1251H plus Running Start only and Open Doors)</t>
    </r>
  </si>
  <si>
    <r>
      <t xml:space="preserve">Multiply the number of elementary school students with disabilities, using the </t>
    </r>
    <r>
      <rPr>
        <u/>
        <sz val="12"/>
        <color theme="1"/>
        <rFont val="Calibri"/>
        <family val="2"/>
      </rPr>
      <t>current</t>
    </r>
    <r>
      <rPr>
        <sz val="12"/>
        <color theme="1"/>
        <rFont val="Calibri"/>
        <family val="2"/>
      </rPr>
      <t xml:space="preserve"> school year November Child Count times the average annual expenditure per elementary student during the </t>
    </r>
    <r>
      <rPr>
        <u/>
        <sz val="12"/>
        <color theme="1"/>
        <rFont val="Calibri"/>
        <family val="2"/>
      </rPr>
      <t>previous</t>
    </r>
    <r>
      <rPr>
        <sz val="12"/>
        <color theme="1"/>
        <rFont val="Calibri"/>
        <family val="2"/>
      </rPr>
      <t xml:space="preserve"> school year.  </t>
    </r>
    <r>
      <rPr>
        <b/>
        <sz val="12"/>
        <color theme="1"/>
        <rFont val="Calibri"/>
        <family val="2"/>
      </rPr>
      <t>This will automatically calculate.</t>
    </r>
  </si>
  <si>
    <r>
      <t xml:space="preserve">Enter the number of elementary students enrolled in the </t>
    </r>
    <r>
      <rPr>
        <u/>
        <sz val="12"/>
        <color theme="1"/>
        <rFont val="Calibri"/>
        <family val="2"/>
      </rPr>
      <t>previous</t>
    </r>
    <r>
      <rPr>
        <sz val="12"/>
        <color theme="1"/>
        <rFont val="Calibri"/>
        <family val="2"/>
      </rPr>
      <t xml:space="preserve"> school year, including students with disabilities using October Enrollment K-12. </t>
    </r>
    <r>
      <rPr>
        <b/>
        <sz val="12"/>
        <color theme="1"/>
        <rFont val="Calibri"/>
        <family val="2"/>
      </rPr>
      <t>(Use Report 1251H plus Running Start only and Open Doors)</t>
    </r>
  </si>
  <si>
    <r>
      <t xml:space="preserve">Enter the number of elementary students with disabilities enrolled in the </t>
    </r>
    <r>
      <rPr>
        <u/>
        <sz val="12"/>
        <color theme="1"/>
        <rFont val="Calibri"/>
        <family val="2"/>
      </rPr>
      <t>current</t>
    </r>
    <r>
      <rPr>
        <sz val="12"/>
        <color theme="1"/>
        <rFont val="Calibri"/>
        <family val="2"/>
      </rPr>
      <t xml:space="preserve"> school year using </t>
    </r>
    <r>
      <rPr>
        <b/>
        <sz val="12"/>
        <color theme="1"/>
        <rFont val="Calibri"/>
        <family val="2"/>
      </rPr>
      <t xml:space="preserve">Special Education November Child Count K-12 Report </t>
    </r>
    <r>
      <rPr>
        <sz val="12"/>
        <color theme="1"/>
        <rFont val="Calibri"/>
        <family val="2"/>
      </rPr>
      <t>found in EDS.</t>
    </r>
  </si>
  <si>
    <r>
      <t xml:space="preserve">STEP 1:  2019-20 Elementary expenditures from </t>
    </r>
    <r>
      <rPr>
        <b/>
        <u/>
        <sz val="12"/>
        <color theme="1"/>
        <rFont val="Calibri"/>
        <family val="2"/>
        <scheme val="minor"/>
      </rPr>
      <t>ALL</t>
    </r>
    <r>
      <rPr>
        <b/>
        <sz val="12"/>
        <color theme="1"/>
        <rFont val="Calibri"/>
        <family val="2"/>
        <scheme val="minor"/>
      </rPr>
      <t xml:space="preserve"> sources</t>
    </r>
  </si>
  <si>
    <r>
      <t xml:space="preserve">To complete the Base tab for elementary and secondary levels, the district enters data into the green cells only.  All other cells with auto calculate.  </t>
    </r>
    <r>
      <rPr>
        <b/>
        <sz val="12"/>
        <color theme="1"/>
        <rFont val="Calibri"/>
        <family val="2"/>
      </rPr>
      <t>(Elementary and secondary levels are determined by the school district.)</t>
    </r>
  </si>
  <si>
    <r>
      <t xml:space="preserve">Multiply the number of elementary school students with disabilities, using the </t>
    </r>
    <r>
      <rPr>
        <u/>
        <sz val="12"/>
        <color theme="1"/>
        <rFont val="Calibri"/>
        <family val="2"/>
      </rPr>
      <t>current</t>
    </r>
    <r>
      <rPr>
        <sz val="12"/>
        <color theme="1"/>
        <rFont val="Calibri"/>
        <family val="2"/>
      </rPr>
      <t xml:space="preserve"> school year Special Education November Child Count K-12 Report times the average annual expenditure per elementary student during the </t>
    </r>
    <r>
      <rPr>
        <u/>
        <sz val="12"/>
        <color theme="1"/>
        <rFont val="Calibri"/>
        <family val="2"/>
      </rPr>
      <t>previous</t>
    </r>
    <r>
      <rPr>
        <sz val="12"/>
        <color theme="1"/>
        <rFont val="Calibri"/>
        <family val="2"/>
      </rPr>
      <t xml:space="preserve"> school year.  This will automatically calculate.</t>
    </r>
  </si>
  <si>
    <r>
      <t xml:space="preserve">The following example shows how to compute the minimum average amount an LEA must spend for the education of each of its elementary school students with disabilities under section 602(3) of the Act before it may use funds under Part B of the Act.  </t>
    </r>
    <r>
      <rPr>
        <b/>
        <sz val="11"/>
        <color theme="1"/>
        <rFont val="Calibri"/>
        <family val="2"/>
        <scheme val="minor"/>
      </rPr>
      <t>(Repeat for secondary students)</t>
    </r>
  </si>
  <si>
    <t xml:space="preserve">   -2 Average number of students enrolled (previous October Enrollment)</t>
  </si>
  <si>
    <t xml:space="preserve">   -3 Average annual per student expenditure (APPE) (cell B24/B25)</t>
  </si>
  <si>
    <t xml:space="preserve">   -3 Total minimum amount of funds the LEA must spend for the education of students with disabilities enrolled in the LEA's elementary schools before using Part B funds (cell B29*B30)</t>
  </si>
  <si>
    <r>
      <t xml:space="preserve">Enter the number of elementary students with disabilities enrolled in the </t>
    </r>
    <r>
      <rPr>
        <u/>
        <sz val="12"/>
        <color theme="1"/>
        <rFont val="Calibri"/>
        <family val="2"/>
      </rPr>
      <t>current</t>
    </r>
    <r>
      <rPr>
        <sz val="12"/>
        <color theme="1"/>
        <rFont val="Calibri"/>
        <family val="2"/>
      </rPr>
      <t xml:space="preserve"> school year using the </t>
    </r>
    <r>
      <rPr>
        <b/>
        <sz val="12"/>
        <color theme="1"/>
        <rFont val="Calibri"/>
        <family val="2"/>
      </rPr>
      <t>Special Education November Child Count K-12 Report</t>
    </r>
    <r>
      <rPr>
        <sz val="12"/>
        <color theme="1"/>
        <rFont val="Calibri"/>
        <family val="2"/>
      </rPr>
      <t xml:space="preserve"> found in EDS. </t>
    </r>
    <r>
      <rPr>
        <b/>
        <sz val="12"/>
        <color theme="1"/>
        <rFont val="Calibri"/>
        <family val="2"/>
      </rPr>
      <t>This cell will automatically populate.</t>
    </r>
  </si>
  <si>
    <t>Once all steps are completed, see Line 44 on the Compliance Tab, it will indicate whether the district met or did not meet the Excess Cost requirement.</t>
  </si>
  <si>
    <r>
      <rPr>
        <b/>
        <sz val="11"/>
        <color theme="1"/>
        <rFont val="Calibri"/>
        <family val="2"/>
        <scheme val="minor"/>
      </rPr>
      <t>OCTOBER 2019 ENROLLMENT:</t>
    </r>
    <r>
      <rPr>
        <sz val="11"/>
        <color theme="1"/>
        <rFont val="Calibri"/>
        <family val="2"/>
        <scheme val="minor"/>
      </rPr>
      <t xml:space="preserve">  Number of elementary students enrolled, including students with disabilities. (Report 1251 H plus Running Start Only plus Open Doors)</t>
    </r>
  </si>
  <si>
    <r>
      <rPr>
        <b/>
        <sz val="11"/>
        <color theme="1"/>
        <rFont val="Calibri"/>
        <family val="2"/>
        <scheme val="minor"/>
      </rPr>
      <t>OCTOBER 2019 ENROLLMENT:</t>
    </r>
    <r>
      <rPr>
        <sz val="11"/>
        <color theme="1"/>
        <rFont val="Calibri"/>
        <family val="2"/>
        <scheme val="minor"/>
      </rPr>
      <t xml:space="preserve">  Number of secondary students enrolled, including students with disabilities.  (Report 1251 H plus Running Start Only plus Open Doors)</t>
    </r>
  </si>
  <si>
    <t>STEP 2:  2019-20 Elementary school expenditures</t>
  </si>
  <si>
    <r>
      <rPr>
        <b/>
        <sz val="11"/>
        <color theme="1"/>
        <rFont val="Calibri"/>
        <family val="2"/>
        <scheme val="minor"/>
      </rPr>
      <t xml:space="preserve">NOVEMBER 2020 CHILD COUNT: </t>
    </r>
    <r>
      <rPr>
        <sz val="11"/>
        <color theme="1"/>
        <rFont val="Calibri"/>
        <family val="2"/>
        <scheme val="minor"/>
      </rPr>
      <t xml:space="preserve"> Number of elementary students with disabilities enrolled in the </t>
    </r>
    <r>
      <rPr>
        <b/>
        <sz val="11"/>
        <color theme="1"/>
        <rFont val="Calibri"/>
        <family val="2"/>
        <scheme val="minor"/>
      </rPr>
      <t xml:space="preserve">2020-21 year. </t>
    </r>
    <r>
      <rPr>
        <sz val="11"/>
        <color theme="1"/>
        <rFont val="Calibri"/>
        <family val="2"/>
        <scheme val="minor"/>
      </rPr>
      <t>(Special Education November Child Count)</t>
    </r>
  </si>
  <si>
    <r>
      <rPr>
        <b/>
        <sz val="11"/>
        <color theme="1"/>
        <rFont val="Calibri"/>
        <family val="2"/>
        <scheme val="minor"/>
      </rPr>
      <t>OCTOBER 2020 ENROLLMENT:</t>
    </r>
    <r>
      <rPr>
        <sz val="11"/>
        <color theme="1"/>
        <rFont val="Calibri"/>
        <family val="2"/>
        <scheme val="minor"/>
      </rPr>
      <t xml:space="preserve">  Number of secondary students enrolled, including students with disabilities.  (Report 1251 H plus Running Start Only plus Open Doors)</t>
    </r>
  </si>
  <si>
    <r>
      <rPr>
        <b/>
        <sz val="11"/>
        <color theme="1"/>
        <rFont val="Calibri"/>
        <family val="2"/>
        <scheme val="minor"/>
      </rPr>
      <t xml:space="preserve">NOVEMBER 2020 CHILD COUNT: </t>
    </r>
    <r>
      <rPr>
        <sz val="11"/>
        <color theme="1"/>
        <rFont val="Calibri"/>
        <family val="2"/>
        <scheme val="minor"/>
      </rPr>
      <t xml:space="preserve"> Number of secondary students with disabilities enrolled in the </t>
    </r>
    <r>
      <rPr>
        <b/>
        <sz val="11"/>
        <color theme="1"/>
        <rFont val="Calibri"/>
        <family val="2"/>
        <scheme val="minor"/>
      </rPr>
      <t xml:space="preserve">2020-21 year.  </t>
    </r>
    <r>
      <rPr>
        <sz val="11"/>
        <color theme="1"/>
        <rFont val="Calibri"/>
        <family val="2"/>
        <scheme val="minor"/>
      </rPr>
      <t>(Special Education November Child Count)</t>
    </r>
  </si>
  <si>
    <r>
      <t xml:space="preserve">Average annual expenditure per elementary student during the </t>
    </r>
    <r>
      <rPr>
        <b/>
        <u/>
        <sz val="11"/>
        <color theme="1"/>
        <rFont val="Calibri"/>
        <family val="2"/>
        <scheme val="minor"/>
      </rPr>
      <t>2019-20 school year</t>
    </r>
  </si>
  <si>
    <r>
      <t xml:space="preserve">Average annual expenditure per secondary student during the </t>
    </r>
    <r>
      <rPr>
        <b/>
        <u/>
        <sz val="11"/>
        <color theme="1"/>
        <rFont val="Calibri"/>
        <family val="2"/>
        <scheme val="minor"/>
      </rPr>
      <t>2019-20 school year</t>
    </r>
  </si>
  <si>
    <r>
      <t xml:space="preserve">Minimum amount the LEA must spend in the </t>
    </r>
    <r>
      <rPr>
        <b/>
        <u/>
        <sz val="11"/>
        <color theme="1"/>
        <rFont val="Calibri"/>
        <family val="2"/>
        <scheme val="minor"/>
      </rPr>
      <t>2020-21 school year</t>
    </r>
    <r>
      <rPr>
        <sz val="11"/>
        <color theme="1"/>
        <rFont val="Calibri"/>
        <family val="2"/>
        <scheme val="minor"/>
      </rPr>
      <t xml:space="preserve"> for the education of elementary students with disabilities before using IDEA Part B funds, Section 611</t>
    </r>
  </si>
  <si>
    <r>
      <t xml:space="preserve">Minimum amount the LEA must spend in the </t>
    </r>
    <r>
      <rPr>
        <b/>
        <u/>
        <sz val="11"/>
        <color theme="1"/>
        <rFont val="Calibri"/>
        <family val="2"/>
        <scheme val="minor"/>
      </rPr>
      <t>2020-21  school year</t>
    </r>
    <r>
      <rPr>
        <sz val="11"/>
        <color theme="1"/>
        <rFont val="Calibri"/>
        <family val="2"/>
        <scheme val="minor"/>
      </rPr>
      <t xml:space="preserve"> for the education of secondary students with disabilities before using IDEA Part B funds, Section 611</t>
    </r>
  </si>
  <si>
    <r>
      <t xml:space="preserve">STEP 1:  2020-21 Elementary expenditures from </t>
    </r>
    <r>
      <rPr>
        <b/>
        <u/>
        <sz val="12"/>
        <color theme="1"/>
        <rFont val="Calibri"/>
        <family val="2"/>
        <scheme val="minor"/>
      </rPr>
      <t>ALL</t>
    </r>
    <r>
      <rPr>
        <b/>
        <sz val="12"/>
        <color theme="1"/>
        <rFont val="Calibri"/>
        <family val="2"/>
        <scheme val="minor"/>
      </rPr>
      <t xml:space="preserve"> sources</t>
    </r>
  </si>
  <si>
    <r>
      <t xml:space="preserve">STEP 1:  2020-21 Secondary expenditures from </t>
    </r>
    <r>
      <rPr>
        <b/>
        <u/>
        <sz val="12"/>
        <color theme="1"/>
        <rFont val="Calibri"/>
        <family val="2"/>
        <scheme val="minor"/>
      </rPr>
      <t>ALL</t>
    </r>
    <r>
      <rPr>
        <b/>
        <sz val="12"/>
        <color theme="1"/>
        <rFont val="Calibri"/>
        <family val="2"/>
        <scheme val="minor"/>
      </rPr>
      <t xml:space="preserve"> sources</t>
    </r>
  </si>
  <si>
    <t xml:space="preserve">2020-21 adjusted elementary expenditures </t>
  </si>
  <si>
    <t>2020-21 adjusted secondary expenditures</t>
  </si>
  <si>
    <t>STEP 2: 2020-21 Elementary school expenditures</t>
  </si>
  <si>
    <t>STEP 2:  2020-21 Secondary school expenditures</t>
  </si>
  <si>
    <t>2020-21 Total Elementary expenditures</t>
  </si>
  <si>
    <t>STEP 3:  2020-21 Secondary school enrollments</t>
  </si>
  <si>
    <r>
      <rPr>
        <b/>
        <sz val="11"/>
        <color theme="1"/>
        <rFont val="Calibri"/>
        <family val="2"/>
        <scheme val="minor"/>
      </rPr>
      <t>OCTOBER 2020 ENROLLMENT:</t>
    </r>
    <r>
      <rPr>
        <sz val="11"/>
        <color theme="1"/>
        <rFont val="Calibri"/>
        <family val="2"/>
        <scheme val="minor"/>
      </rPr>
      <t xml:space="preserve">  Number of elementary students enrolled, including students with disabilities. (Report 1251 H plus Running Start Only plus Open Doors)</t>
    </r>
  </si>
  <si>
    <t>STEP 4:  2020-21 Elementary Calculation Results</t>
  </si>
  <si>
    <t>STEP 4:  2020-21 Secondary Calculation Results</t>
  </si>
  <si>
    <r>
      <t>Average annual expenditure per elementary student during the</t>
    </r>
    <r>
      <rPr>
        <b/>
        <u/>
        <sz val="11"/>
        <color theme="1"/>
        <rFont val="Calibri"/>
        <family val="2"/>
        <scheme val="minor"/>
      </rPr>
      <t xml:space="preserve"> 2020-21 school year.</t>
    </r>
  </si>
  <si>
    <r>
      <t xml:space="preserve">Amount the LEA spent in the </t>
    </r>
    <r>
      <rPr>
        <b/>
        <u/>
        <sz val="11"/>
        <color theme="1"/>
        <rFont val="Calibri"/>
        <family val="2"/>
        <scheme val="minor"/>
      </rPr>
      <t>2020-21 school year</t>
    </r>
    <r>
      <rPr>
        <sz val="11"/>
        <color theme="1"/>
        <rFont val="Calibri"/>
        <family val="2"/>
        <scheme val="minor"/>
      </rPr>
      <t xml:space="preserve">  for the education of elementary students with disabilities before using IDEA Part B funds, Section 611.</t>
    </r>
  </si>
  <si>
    <r>
      <t xml:space="preserve">Average annual expenditure per secondary student during the </t>
    </r>
    <r>
      <rPr>
        <b/>
        <u/>
        <sz val="11"/>
        <color theme="1"/>
        <rFont val="Calibri"/>
        <family val="2"/>
        <scheme val="minor"/>
      </rPr>
      <t>2020-21 school year.</t>
    </r>
  </si>
  <si>
    <r>
      <t xml:space="preserve">Amount the LEA  spent in the </t>
    </r>
    <r>
      <rPr>
        <b/>
        <u/>
        <sz val="11"/>
        <color theme="1"/>
        <rFont val="Calibri"/>
        <family val="2"/>
        <scheme val="minor"/>
      </rPr>
      <t>2020-21 school year</t>
    </r>
    <r>
      <rPr>
        <sz val="11"/>
        <color theme="1"/>
        <rFont val="Calibri"/>
        <family val="2"/>
        <scheme val="minor"/>
      </rPr>
      <t xml:space="preserve"> for the education of secondary students with disabilities before using IDEA Part B funds, Section 611.</t>
    </r>
  </si>
  <si>
    <t>2020-21 Met Excess Cost for elementary students</t>
  </si>
  <si>
    <t>2020-21 Met Excess Cost for secondary students</t>
  </si>
  <si>
    <t>Email completed 2020-21 Excess Cost Worksheet (2019-20 Base AND 2020-21 Compliance tabs) to:</t>
  </si>
  <si>
    <t>18901</t>
  </si>
  <si>
    <t>Catalyst Public Schools</t>
  </si>
  <si>
    <t>Rainier Valley Leadership</t>
  </si>
  <si>
    <t>27902</t>
  </si>
  <si>
    <t>Impact Commencement Bay Tacoma</t>
  </si>
  <si>
    <t>17911</t>
  </si>
  <si>
    <t>Impact Public Charter</t>
  </si>
  <si>
    <t>17916</t>
  </si>
  <si>
    <t>Impact Salish Sea Elementary</t>
  </si>
  <si>
    <t>32903</t>
  </si>
  <si>
    <t>Lumens High School</t>
  </si>
  <si>
    <t>04901</t>
  </si>
  <si>
    <t>PINNACLES PREP</t>
  </si>
  <si>
    <t>PRIDE PREP</t>
  </si>
  <si>
    <t>38901</t>
  </si>
  <si>
    <t>PULLMAN COMMUNITY</t>
  </si>
  <si>
    <t>RAINIER PREP</t>
  </si>
  <si>
    <t>SPOKANE INTL ACADEMY</t>
  </si>
  <si>
    <t>SUMMIT ATLAS</t>
  </si>
  <si>
    <t>SUMMIT OLYMPUS</t>
  </si>
  <si>
    <t>SUMMIT SIERRA</t>
  </si>
  <si>
    <t>37902</t>
  </si>
  <si>
    <t>WHATCOM INTERNGENERATIONAL HS</t>
  </si>
  <si>
    <t>17917</t>
  </si>
  <si>
    <t>WHY NOT YOU ACADEMY</t>
  </si>
  <si>
    <t>CCDDD#:</t>
  </si>
  <si>
    <t>Program 29:  Special Education, Other, Federal</t>
  </si>
  <si>
    <t>Program 26:  Special Education Institutions, State</t>
  </si>
  <si>
    <t>Program 26:  Special Education, Institutions, State</t>
  </si>
  <si>
    <t>Elementay Grades:</t>
  </si>
  <si>
    <t>Excess Cost Worksheet is due February 28, 2022 - REQUIRED</t>
  </si>
  <si>
    <r>
      <t xml:space="preserve">Sign up for Special Education Updates.  See </t>
    </r>
    <r>
      <rPr>
        <b/>
        <u/>
        <sz val="18"/>
        <color rgb="FF7030A0"/>
        <rFont val="Calibri"/>
        <family val="2"/>
        <scheme val="minor"/>
      </rPr>
      <t>here</t>
    </r>
    <r>
      <rPr>
        <b/>
        <sz val="18"/>
        <color rgb="FF7030A0"/>
        <rFont val="Calibri"/>
        <family val="2"/>
        <scheme val="minor"/>
      </rPr>
      <t xml:space="preserve"> to register.</t>
    </r>
  </si>
  <si>
    <t>2019-20 adjusted elementry expenditures</t>
  </si>
  <si>
    <t>2019-20 Total Elementary expenditures</t>
  </si>
  <si>
    <t>“I certify that the Excess Cost worksheet is the document submitted for approval by the LEA. I have reviewed this document and certify that it is correct and accurate. I agree to all terms and conditions of the document. I understand that my typed signature is considered original on the Excess Cost worksheet document and an approval for processing.”</t>
  </si>
  <si>
    <t>2019-20 adjusted secondary expenditures</t>
  </si>
  <si>
    <t xml:space="preserve">2019-20 Total Secondary expenditures </t>
  </si>
  <si>
    <t>STEP 3:  2020-21 Elementary school enrollments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</si>
</sst>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_(&quot;$&quot;* #,##0_);_(&quot;$&quot;* \(#,##0\);_(&quot;$&quot;* &quot;-&quot;??_);_(@_)"/>
    <numFmt numFmtId="165" formatCode="&quot;$&quot;#,##0.00"/>
    <numFmt numFmtId="166" formatCode="&quot;$&quot;#,##0"/>
    <numFmt numFmtId="167" formatCode="[&lt;=9999999]###\-####;\(###\)\ ###\-####"/>
  </numFmts>
  <fonts count="41"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4"/>
      <name val="Calibri"/>
      <family val="2"/>
    </font>
    <font>
      <sz val="12"/>
      <color theme="1"/>
      <name val="Calibri"/>
      <family val="2"/>
    </font>
    <font>
      <b/>
      <sz val="12"/>
      <name val="Calibri"/>
      <family val="2"/>
      <scheme val="minor"/>
    </font>
    <font>
      <u/>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b/>
      <sz val="12"/>
      <color theme="1"/>
      <name val="Calibri"/>
      <family val="2"/>
    </font>
    <font>
      <u/>
      <sz val="12"/>
      <color theme="1"/>
      <name val="Calibri"/>
      <family val="2"/>
    </font>
    <font>
      <b/>
      <u/>
      <sz val="11"/>
      <color theme="10"/>
      <name val="Calibri"/>
      <family val="2"/>
      <scheme val="minor"/>
    </font>
    <font>
      <i/>
      <sz val="10"/>
      <name val="Calibri"/>
      <family val="2"/>
      <scheme val="minor"/>
    </font>
    <font>
      <b/>
      <u/>
      <sz val="12"/>
      <color theme="1"/>
      <name val="Calibri"/>
      <family val="2"/>
      <scheme val="minor"/>
    </font>
    <font>
      <b/>
      <sz val="13.2"/>
      <color rgb="FF333333"/>
      <name val="Verdana"/>
      <family val="2"/>
    </font>
    <font>
      <sz val="12"/>
      <color rgb="FF333333"/>
      <name val="Verdana"/>
      <family val="2"/>
    </font>
    <font>
      <b/>
      <sz val="12"/>
      <color rgb="FF333333"/>
      <name val="Verdana"/>
      <family val="2"/>
    </font>
    <font>
      <b/>
      <i/>
      <sz val="12"/>
      <color rgb="FF333333"/>
      <name val="Verdana"/>
      <family val="2"/>
    </font>
    <font>
      <sz val="12"/>
      <color rgb="FF0068AC"/>
      <name val="Verdana"/>
      <family val="2"/>
    </font>
    <font>
      <i/>
      <sz val="12"/>
      <color rgb="FF333333"/>
      <name val="Verdana"/>
      <family val="2"/>
    </font>
    <font>
      <u/>
      <sz val="12"/>
      <color theme="10"/>
      <name val="Verdana"/>
      <family val="2"/>
    </font>
    <font>
      <b/>
      <u/>
      <sz val="12"/>
      <color theme="10"/>
      <name val="Verdana"/>
      <family val="2"/>
    </font>
    <font>
      <sz val="12"/>
      <name val="Verdana"/>
      <family val="2"/>
    </font>
    <font>
      <sz val="12"/>
      <color theme="1"/>
      <name val="Verdana"/>
      <family val="2"/>
    </font>
    <font>
      <sz val="10"/>
      <color rgb="FFFF0000"/>
      <name val="Segoe UI"/>
      <family val="2"/>
    </font>
    <font>
      <sz val="11"/>
      <color theme="8" tint="-0.499984740745262"/>
      <name val="Calibri"/>
      <family val="2"/>
      <scheme val="minor"/>
    </font>
    <font>
      <sz val="10"/>
      <name val="Arial"/>
      <family val="2"/>
    </font>
    <font>
      <sz val="11"/>
      <color rgb="FF7030A0"/>
      <name val="Calibri"/>
      <family val="2"/>
      <scheme val="minor"/>
    </font>
    <font>
      <b/>
      <sz val="18"/>
      <color rgb="FF7030A0"/>
      <name val="Calibri"/>
      <family val="2"/>
      <scheme val="minor"/>
    </font>
    <font>
      <b/>
      <u/>
      <sz val="18"/>
      <color rgb="FF7030A0"/>
      <name val="Calibri"/>
      <family val="2"/>
      <scheme val="minor"/>
    </font>
    <font>
      <b/>
      <u/>
      <sz val="12"/>
      <color theme="8" tint="-0.499984740745262"/>
      <name val="Calibri"/>
      <family val="2"/>
      <scheme val="minor"/>
    </font>
    <font>
      <sz val="12"/>
      <color theme="8" tint="-0.499984740745262"/>
      <name val="Calibri"/>
      <family val="2"/>
      <scheme val="minor"/>
    </font>
    <font>
      <b/>
      <sz val="14"/>
      <color theme="1"/>
      <name val="Calibri"/>
      <family val="2"/>
      <scheme val="minor"/>
    </font>
    <font>
      <b/>
      <u/>
      <sz val="14"/>
      <color theme="8" tint="-0.499984740745262"/>
      <name val="Calibri"/>
      <family val="2"/>
      <scheme val="minor"/>
    </font>
    <font>
      <sz val="14"/>
      <color theme="8" tint="-0.499984740745262"/>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indexed="64"/>
      </top>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double">
        <color indexed="64"/>
      </bottom>
      <diagonal/>
    </border>
    <border>
      <left style="medium">
        <color auto="1"/>
      </left>
      <right style="medium">
        <color auto="1"/>
      </right>
      <top/>
      <bottom style="medium">
        <color auto="1"/>
      </bottom>
      <diagonal/>
    </border>
    <border>
      <left/>
      <right style="medium">
        <color auto="1"/>
      </right>
      <top style="thin">
        <color indexed="64"/>
      </top>
      <bottom style="medium">
        <color auto="1"/>
      </bottom>
      <diagonal/>
    </border>
  </borders>
  <cellStyleXfs count="3">
    <xf numFmtId="0" fontId="0" fillId="0" borderId="0"/>
    <xf numFmtId="44" fontId="5" fillId="0" borderId="0" applyFont="0" applyFill="0" applyBorder="0" applyAlignment="0" applyProtection="0"/>
    <xf numFmtId="0" fontId="12" fillId="0" borderId="0" applyNumberFormat="0" applyFill="0" applyBorder="0" applyAlignment="0" applyProtection="0"/>
  </cellStyleXfs>
  <cellXfs count="185">
    <xf numFmtId="0" fontId="0" fillId="0" borderId="0" xfId="0"/>
    <xf numFmtId="0" fontId="0" fillId="0" borderId="0" xfId="0" applyAlignment="1">
      <alignment wrapText="1"/>
    </xf>
    <xf numFmtId="0" fontId="1" fillId="0" borderId="0" xfId="0" applyFont="1"/>
    <xf numFmtId="0" fontId="0" fillId="0" borderId="0" xfId="0" applyAlignment="1">
      <alignment horizontal="left"/>
    </xf>
    <xf numFmtId="164" fontId="0" fillId="0" borderId="0" xfId="1" applyNumberFormat="1" applyFont="1"/>
    <xf numFmtId="164" fontId="0" fillId="0" borderId="7" xfId="1" applyNumberFormat="1" applyFont="1" applyBorder="1"/>
    <xf numFmtId="0" fontId="0" fillId="0" borderId="0" xfId="0" applyAlignment="1">
      <alignment horizontal="left" wrapText="1"/>
    </xf>
    <xf numFmtId="0" fontId="7" fillId="0" borderId="0" xfId="0" applyFont="1" applyAlignment="1">
      <alignment vertical="center"/>
    </xf>
    <xf numFmtId="0" fontId="3" fillId="0" borderId="0" xfId="0" applyFont="1"/>
    <xf numFmtId="0" fontId="1" fillId="0" borderId="0" xfId="0" applyFont="1" applyAlignment="1">
      <alignment wrapText="1"/>
    </xf>
    <xf numFmtId="0" fontId="3" fillId="0" borderId="0" xfId="0" applyFont="1" applyAlignment="1" applyProtection="1">
      <alignment horizontal="right" wrapText="1"/>
      <protection locked="0"/>
    </xf>
    <xf numFmtId="0" fontId="3" fillId="0" borderId="0" xfId="0" applyFont="1" applyAlignment="1" applyProtection="1">
      <alignment horizontal="center" wrapText="1"/>
      <protection locked="0"/>
    </xf>
    <xf numFmtId="0" fontId="0" fillId="0" borderId="0" xfId="0" applyProtection="1">
      <protection locked="0"/>
    </xf>
    <xf numFmtId="0" fontId="0" fillId="0" borderId="1" xfId="0" applyBorder="1" applyAlignment="1" applyProtection="1">
      <alignment wrapText="1"/>
      <protection locked="0"/>
    </xf>
    <xf numFmtId="42" fontId="0" fillId="0" borderId="0" xfId="0" applyNumberFormat="1" applyProtection="1">
      <protection locked="0"/>
    </xf>
    <xf numFmtId="0" fontId="0" fillId="0" borderId="4" xfId="0" applyBorder="1" applyAlignment="1" applyProtection="1">
      <alignment wrapText="1"/>
      <protection locked="0"/>
    </xf>
    <xf numFmtId="0" fontId="0" fillId="0" borderId="0" xfId="0" applyAlignment="1" applyProtection="1">
      <alignment wrapText="1"/>
      <protection locked="0"/>
    </xf>
    <xf numFmtId="0" fontId="4" fillId="0" borderId="0" xfId="0" applyFont="1" applyProtection="1">
      <protection locked="0"/>
    </xf>
    <xf numFmtId="0" fontId="8" fillId="0" borderId="0" xfId="0" applyFont="1" applyAlignment="1">
      <alignment horizontal="left" vertical="center" wrapText="1"/>
    </xf>
    <xf numFmtId="0" fontId="11" fillId="0" borderId="1" xfId="0" applyFont="1" applyBorder="1" applyAlignment="1" applyProtection="1">
      <alignment wrapText="1"/>
      <protection locked="0"/>
    </xf>
    <xf numFmtId="0" fontId="11" fillId="0" borderId="0" xfId="0" applyFont="1" applyProtection="1">
      <protection locked="0"/>
    </xf>
    <xf numFmtId="0" fontId="13" fillId="0" borderId="1" xfId="0" applyFont="1" applyBorder="1" applyAlignment="1" applyProtection="1">
      <alignment horizontal="right" wrapText="1"/>
      <protection locked="0"/>
    </xf>
    <xf numFmtId="0" fontId="14" fillId="0" borderId="0" xfId="0" applyFont="1" applyAlignment="1">
      <alignment horizontal="left" vertical="center" wrapText="1"/>
    </xf>
    <xf numFmtId="0" fontId="1" fillId="2" borderId="0" xfId="0" applyFont="1" applyFill="1"/>
    <xf numFmtId="0" fontId="16" fillId="0" borderId="0" xfId="2" applyFont="1"/>
    <xf numFmtId="49" fontId="3" fillId="0" borderId="0" xfId="0" applyNumberFormat="1" applyFont="1" applyAlignment="1" applyProtection="1">
      <alignment horizontal="right" wrapText="1"/>
      <protection locked="0"/>
    </xf>
    <xf numFmtId="49" fontId="3" fillId="0" borderId="0" xfId="0" applyNumberFormat="1" applyFont="1" applyAlignment="1" applyProtection="1">
      <alignment horizontal="center" wrapText="1"/>
      <protection locked="0"/>
    </xf>
    <xf numFmtId="49" fontId="0" fillId="0" borderId="0" xfId="0" applyNumberFormat="1" applyProtection="1">
      <protection locked="0"/>
    </xf>
    <xf numFmtId="49" fontId="6" fillId="0" borderId="0" xfId="0" applyNumberFormat="1" applyFont="1" applyProtection="1">
      <protection locked="0"/>
    </xf>
    <xf numFmtId="49" fontId="1" fillId="0" borderId="0" xfId="0" applyNumberFormat="1" applyFont="1" applyAlignment="1" applyProtection="1">
      <alignment horizontal="right"/>
      <protection locked="0"/>
    </xf>
    <xf numFmtId="49" fontId="0" fillId="0" borderId="0" xfId="0" applyNumberFormat="1" applyFill="1" applyProtection="1">
      <protection locked="0"/>
    </xf>
    <xf numFmtId="49" fontId="11" fillId="0" borderId="1" xfId="0" applyNumberFormat="1" applyFont="1" applyBorder="1" applyAlignment="1" applyProtection="1">
      <alignment wrapText="1"/>
      <protection locked="0"/>
    </xf>
    <xf numFmtId="49" fontId="11" fillId="0" borderId="0" xfId="0" applyNumberFormat="1" applyFont="1" applyFill="1" applyProtection="1">
      <protection locked="0"/>
    </xf>
    <xf numFmtId="49" fontId="11" fillId="0" borderId="0" xfId="0" applyNumberFormat="1" applyFont="1" applyProtection="1">
      <protection locked="0"/>
    </xf>
    <xf numFmtId="49" fontId="13" fillId="0" borderId="1" xfId="0" applyNumberFormat="1" applyFont="1" applyBorder="1" applyAlignment="1" applyProtection="1">
      <alignment horizontal="right"/>
      <protection locked="0"/>
    </xf>
    <xf numFmtId="49" fontId="0" fillId="0" borderId="1" xfId="0" applyNumberFormat="1" applyBorder="1" applyAlignment="1" applyProtection="1">
      <alignment wrapText="1"/>
      <protection locked="0"/>
    </xf>
    <xf numFmtId="49" fontId="0" fillId="0" borderId="0" xfId="1" applyNumberFormat="1" applyFont="1" applyProtection="1"/>
    <xf numFmtId="49" fontId="0" fillId="0" borderId="0" xfId="0" applyNumberFormat="1" applyProtection="1"/>
    <xf numFmtId="49" fontId="13" fillId="0" borderId="0" xfId="0" applyNumberFormat="1" applyFont="1" applyProtection="1">
      <protection locked="0"/>
    </xf>
    <xf numFmtId="49" fontId="0" fillId="0" borderId="1" xfId="0" applyNumberFormat="1" applyBorder="1" applyAlignment="1" applyProtection="1">
      <alignment horizontal="left" wrapText="1"/>
      <protection locked="0"/>
    </xf>
    <xf numFmtId="49" fontId="0" fillId="0" borderId="0" xfId="0" applyNumberFormat="1" applyBorder="1" applyProtection="1">
      <protection locked="0"/>
    </xf>
    <xf numFmtId="49" fontId="0" fillId="0" borderId="0" xfId="0" applyNumberFormat="1" applyAlignment="1" applyProtection="1">
      <alignment wrapText="1"/>
      <protection locked="0"/>
    </xf>
    <xf numFmtId="49" fontId="6" fillId="0" borderId="0" xfId="0" applyNumberFormat="1" applyFont="1" applyAlignment="1" applyProtection="1">
      <protection locked="0"/>
    </xf>
    <xf numFmtId="166" fontId="0" fillId="0" borderId="6" xfId="0" applyNumberFormat="1" applyBorder="1" applyAlignment="1" applyProtection="1">
      <alignment horizontal="center"/>
    </xf>
    <xf numFmtId="0" fontId="0" fillId="2" borderId="0" xfId="0" applyFill="1"/>
    <xf numFmtId="0" fontId="0" fillId="0" borderId="0" xfId="0" applyAlignment="1">
      <alignment vertical="center" wrapText="1"/>
    </xf>
    <xf numFmtId="0" fontId="1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indent="1"/>
    </xf>
    <xf numFmtId="0" fontId="21" fillId="0" borderId="0" xfId="0" applyFont="1" applyAlignment="1">
      <alignment horizontal="left" vertical="center" wrapText="1" indent="2"/>
    </xf>
    <xf numFmtId="0" fontId="20" fillId="0" borderId="0" xfId="0" applyFont="1" applyAlignment="1">
      <alignment vertical="center" wrapText="1"/>
    </xf>
    <xf numFmtId="0" fontId="25" fillId="0" borderId="0" xfId="2" applyFont="1" applyAlignment="1">
      <alignment vertical="center" wrapText="1"/>
    </xf>
    <xf numFmtId="0" fontId="28" fillId="0" borderId="0" xfId="0" applyFont="1"/>
    <xf numFmtId="0" fontId="28" fillId="0" borderId="0" xfId="0" applyFont="1" applyAlignment="1">
      <alignment vertical="center" wrapText="1"/>
    </xf>
    <xf numFmtId="49" fontId="11" fillId="0" borderId="1" xfId="0" applyNumberFormat="1" applyFont="1" applyBorder="1" applyAlignment="1" applyProtection="1">
      <alignment horizontal="left"/>
      <protection locked="0"/>
    </xf>
    <xf numFmtId="49" fontId="11" fillId="0" borderId="0" xfId="0" applyNumberFormat="1" applyFont="1" applyAlignment="1" applyProtection="1">
      <alignment horizontal="left"/>
      <protection locked="0"/>
    </xf>
    <xf numFmtId="49" fontId="0" fillId="0" borderId="0" xfId="0" applyNumberFormat="1" applyFont="1" applyAlignment="1" applyProtection="1">
      <alignment horizontal="left"/>
      <protection locked="0"/>
    </xf>
    <xf numFmtId="166" fontId="0" fillId="0" borderId="5" xfId="0" applyNumberFormat="1" applyBorder="1" applyAlignment="1" applyProtection="1">
      <alignment horizontal="center"/>
    </xf>
    <xf numFmtId="0" fontId="29" fillId="0" borderId="0" xfId="0" applyFont="1" applyBorder="1" applyAlignment="1">
      <alignment vertical="center" wrapText="1"/>
    </xf>
    <xf numFmtId="49" fontId="1" fillId="0" borderId="0" xfId="0" applyNumberFormat="1" applyFont="1" applyBorder="1" applyAlignment="1" applyProtection="1">
      <alignment horizontal="center"/>
      <protection locked="0"/>
    </xf>
    <xf numFmtId="14" fontId="9" fillId="4" borderId="0" xfId="0" applyNumberFormat="1" applyFont="1" applyFill="1" applyAlignment="1">
      <alignment horizontal="left" wrapText="1"/>
    </xf>
    <xf numFmtId="0" fontId="11" fillId="0" borderId="1" xfId="0" applyFont="1" applyBorder="1" applyAlignment="1" applyProtection="1">
      <alignment horizontal="left" wrapText="1"/>
      <protection locked="0"/>
    </xf>
    <xf numFmtId="0" fontId="0" fillId="0" borderId="0" xfId="0" applyAlignment="1" applyProtection="1">
      <alignment horizontal="left"/>
      <protection locked="0"/>
    </xf>
    <xf numFmtId="0" fontId="1" fillId="0" borderId="1" xfId="0" applyFont="1" applyBorder="1" applyAlignment="1" applyProtection="1">
      <alignment horizontal="right" wrapText="1"/>
      <protection locked="0"/>
    </xf>
    <xf numFmtId="42" fontId="0" fillId="5" borderId="9" xfId="0" applyNumberFormat="1" applyFill="1" applyBorder="1" applyAlignment="1">
      <alignment horizontal="right"/>
    </xf>
    <xf numFmtId="42" fontId="0" fillId="5" borderId="3" xfId="0" applyNumberFormat="1" applyFill="1" applyBorder="1" applyAlignment="1">
      <alignment horizontal="right"/>
    </xf>
    <xf numFmtId="42" fontId="0" fillId="5" borderId="6" xfId="0" applyNumberFormat="1" applyFill="1" applyBorder="1"/>
    <xf numFmtId="49" fontId="1" fillId="0" borderId="0" xfId="0" applyNumberFormat="1" applyFont="1" applyAlignment="1" applyProtection="1">
      <alignment horizontal="center"/>
      <protection locked="0"/>
    </xf>
    <xf numFmtId="0" fontId="3" fillId="0" borderId="0" xfId="0" applyFont="1" applyAlignment="1" applyProtection="1">
      <alignment horizontal="right"/>
      <protection locked="0"/>
    </xf>
    <xf numFmtId="0" fontId="6" fillId="0" borderId="0" xfId="0" applyFont="1" applyProtection="1">
      <protection locked="0"/>
    </xf>
    <xf numFmtId="166" fontId="0" fillId="5" borderId="2" xfId="0" applyNumberFormat="1" applyFill="1" applyBorder="1"/>
    <xf numFmtId="0" fontId="13" fillId="0" borderId="0" xfId="0" applyFont="1" applyBorder="1" applyAlignment="1" applyProtection="1">
      <alignment horizontal="right" wrapText="1"/>
      <protection locked="0"/>
    </xf>
    <xf numFmtId="0" fontId="11" fillId="0" borderId="0" xfId="0" applyFont="1" applyBorder="1" applyProtection="1">
      <protection locked="0"/>
    </xf>
    <xf numFmtId="165" fontId="0" fillId="5" borderId="2" xfId="0" applyNumberFormat="1" applyFill="1" applyBorder="1"/>
    <xf numFmtId="166" fontId="11" fillId="5" borderId="2" xfId="0" applyNumberFormat="1" applyFont="1" applyFill="1" applyBorder="1" applyAlignment="1" applyProtection="1"/>
    <xf numFmtId="166" fontId="0" fillId="5" borderId="2" xfId="0" applyNumberFormat="1" applyFill="1" applyBorder="1" applyAlignment="1" applyProtection="1"/>
    <xf numFmtId="166" fontId="13" fillId="5" borderId="0" xfId="0" applyNumberFormat="1" applyFont="1" applyFill="1" applyBorder="1"/>
    <xf numFmtId="0" fontId="6" fillId="5" borderId="0" xfId="0" applyFont="1" applyFill="1" applyProtection="1">
      <protection locked="0"/>
    </xf>
    <xf numFmtId="0" fontId="3" fillId="5" borderId="0" xfId="0" applyFont="1" applyFill="1" applyAlignment="1" applyProtection="1">
      <alignment horizontal="right" wrapText="1"/>
      <protection locked="0"/>
    </xf>
    <xf numFmtId="49" fontId="3" fillId="5" borderId="10" xfId="0" applyNumberFormat="1" applyFont="1" applyFill="1" applyBorder="1" applyAlignment="1" applyProtection="1">
      <alignment horizontal="left"/>
      <protection locked="0"/>
    </xf>
    <xf numFmtId="49" fontId="6" fillId="5" borderId="11" xfId="0" applyNumberFormat="1" applyFont="1" applyFill="1" applyBorder="1" applyProtection="1">
      <protection locked="0"/>
    </xf>
    <xf numFmtId="49" fontId="3" fillId="5" borderId="11" xfId="0" applyNumberFormat="1" applyFont="1" applyFill="1" applyBorder="1" applyAlignment="1" applyProtection="1">
      <alignment horizontal="left"/>
      <protection locked="0"/>
    </xf>
    <xf numFmtId="49" fontId="13" fillId="0" borderId="1" xfId="0" applyNumberFormat="1" applyFont="1" applyBorder="1" applyAlignment="1" applyProtection="1">
      <alignment horizontal="right" wrapText="1"/>
      <protection locked="0"/>
    </xf>
    <xf numFmtId="166" fontId="13" fillId="5" borderId="2" xfId="0" applyNumberFormat="1" applyFont="1" applyFill="1" applyBorder="1" applyAlignment="1" applyProtection="1"/>
    <xf numFmtId="166" fontId="1" fillId="5" borderId="2" xfId="0" applyNumberFormat="1" applyFont="1" applyFill="1" applyBorder="1" applyAlignment="1" applyProtection="1"/>
    <xf numFmtId="49" fontId="0" fillId="0" borderId="0" xfId="0" applyNumberFormat="1" applyAlignment="1" applyProtection="1">
      <alignment vertical="top"/>
      <protection locked="0"/>
    </xf>
    <xf numFmtId="0" fontId="3" fillId="5" borderId="10" xfId="0" applyFont="1" applyFill="1" applyBorder="1" applyAlignment="1" applyProtection="1">
      <alignment horizontal="left"/>
      <protection locked="0"/>
    </xf>
    <xf numFmtId="0" fontId="6" fillId="5" borderId="11" xfId="0" applyFont="1" applyFill="1" applyBorder="1" applyProtection="1">
      <protection locked="0"/>
    </xf>
    <xf numFmtId="0" fontId="3" fillId="5" borderId="11" xfId="0" applyFont="1" applyFill="1" applyBorder="1" applyAlignment="1" applyProtection="1">
      <alignment horizontal="left"/>
      <protection locked="0"/>
    </xf>
    <xf numFmtId="166" fontId="1" fillId="5" borderId="2" xfId="0" applyNumberFormat="1" applyFont="1" applyFill="1" applyBorder="1"/>
    <xf numFmtId="0" fontId="0" fillId="0" borderId="7" xfId="0" applyBorder="1" applyProtection="1">
      <protection locked="0"/>
    </xf>
    <xf numFmtId="0" fontId="1" fillId="0" borderId="0" xfId="0" applyFont="1" applyAlignment="1" applyProtection="1">
      <alignment horizontal="right" wrapText="1"/>
      <protection locked="0"/>
    </xf>
    <xf numFmtId="0" fontId="1" fillId="0" borderId="0" xfId="0" applyFont="1" applyProtection="1">
      <protection locked="0"/>
    </xf>
    <xf numFmtId="49" fontId="11" fillId="0" borderId="1" xfId="0" applyNumberFormat="1" applyFont="1" applyFill="1" applyBorder="1" applyAlignment="1" applyProtection="1">
      <alignment wrapText="1"/>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166" fontId="13" fillId="5" borderId="3" xfId="0" applyNumberFormat="1" applyFont="1" applyFill="1" applyBorder="1"/>
    <xf numFmtId="42" fontId="0" fillId="5" borderId="13" xfId="0" applyNumberFormat="1" applyFill="1" applyBorder="1" applyAlignment="1">
      <alignment horizontal="right"/>
    </xf>
    <xf numFmtId="0" fontId="16" fillId="0" borderId="0" xfId="2" applyFont="1" applyAlignment="1">
      <alignment horizontal="left" vertical="center" wrapText="1" indent="2"/>
    </xf>
    <xf numFmtId="0" fontId="16" fillId="0" borderId="0" xfId="2" applyFont="1" applyAlignment="1">
      <alignment horizontal="left" vertical="center" wrapText="1" indent="1"/>
    </xf>
    <xf numFmtId="0" fontId="16" fillId="0" borderId="0" xfId="2" applyFont="1" applyAlignment="1">
      <alignment vertical="center" wrapText="1"/>
    </xf>
    <xf numFmtId="49" fontId="30" fillId="0" borderId="0" xfId="0" applyNumberFormat="1" applyFont="1" applyProtection="1">
      <protection locked="0"/>
    </xf>
    <xf numFmtId="0" fontId="3" fillId="4" borderId="0" xfId="0" applyFont="1" applyFill="1" applyAlignment="1">
      <alignment horizontal="left" wrapText="1"/>
    </xf>
    <xf numFmtId="49" fontId="3" fillId="4" borderId="0" xfId="0" applyNumberFormat="1" applyFont="1" applyFill="1" applyAlignment="1">
      <alignment horizontal="left"/>
    </xf>
    <xf numFmtId="166" fontId="13" fillId="5" borderId="3" xfId="0" applyNumberFormat="1" applyFont="1" applyFill="1" applyBorder="1" applyAlignment="1" applyProtection="1">
      <alignment horizontal="right"/>
    </xf>
    <xf numFmtId="166" fontId="0" fillId="5" borderId="3" xfId="0" applyNumberFormat="1" applyFill="1" applyBorder="1" applyProtection="1"/>
    <xf numFmtId="166" fontId="1" fillId="5" borderId="3" xfId="0" applyNumberFormat="1" applyFont="1" applyFill="1" applyBorder="1" applyAlignment="1" applyProtection="1">
      <alignment horizontal="right"/>
    </xf>
    <xf numFmtId="49" fontId="6" fillId="5" borderId="11" xfId="0" applyNumberFormat="1" applyFont="1" applyFill="1" applyBorder="1" applyProtection="1"/>
    <xf numFmtId="49" fontId="6" fillId="5" borderId="12" xfId="0" applyNumberFormat="1" applyFont="1" applyFill="1" applyBorder="1" applyProtection="1"/>
    <xf numFmtId="42" fontId="6" fillId="5" borderId="11" xfId="0" applyNumberFormat="1" applyFont="1" applyFill="1" applyBorder="1" applyProtection="1"/>
    <xf numFmtId="1" fontId="0" fillId="5" borderId="3" xfId="0" applyNumberFormat="1" applyFill="1" applyBorder="1" applyProtection="1"/>
    <xf numFmtId="42" fontId="6" fillId="5" borderId="12" xfId="0" applyNumberFormat="1" applyFont="1" applyFill="1" applyBorder="1" applyProtection="1"/>
    <xf numFmtId="166" fontId="13" fillId="5" borderId="3" xfId="0" applyNumberFormat="1" applyFont="1" applyFill="1" applyBorder="1" applyProtection="1"/>
    <xf numFmtId="166" fontId="13" fillId="5" borderId="0" xfId="0" applyNumberFormat="1" applyFont="1" applyFill="1" applyBorder="1" applyProtection="1"/>
    <xf numFmtId="49" fontId="3" fillId="3" borderId="0" xfId="0" applyNumberFormat="1" applyFont="1" applyFill="1" applyAlignment="1" applyProtection="1">
      <alignment horizontal="left" wrapText="1"/>
      <protection locked="0"/>
    </xf>
    <xf numFmtId="49" fontId="1" fillId="3" borderId="0" xfId="0" applyNumberFormat="1" applyFont="1" applyFill="1" applyAlignment="1" applyProtection="1">
      <alignment horizontal="left"/>
      <protection locked="0"/>
    </xf>
    <xf numFmtId="166" fontId="11" fillId="3" borderId="3" xfId="0" applyNumberFormat="1" applyFont="1" applyFill="1" applyBorder="1" applyAlignment="1" applyProtection="1">
      <protection locked="0"/>
    </xf>
    <xf numFmtId="166" fontId="11" fillId="3" borderId="13" xfId="0" applyNumberFormat="1" applyFont="1" applyFill="1" applyBorder="1" applyAlignment="1" applyProtection="1">
      <protection locked="0"/>
    </xf>
    <xf numFmtId="166" fontId="11" fillId="3" borderId="3" xfId="0" applyNumberFormat="1" applyFont="1" applyFill="1" applyBorder="1" applyAlignment="1" applyProtection="1">
      <alignment horizontal="right"/>
      <protection locked="0"/>
    </xf>
    <xf numFmtId="166" fontId="11" fillId="3" borderId="9" xfId="0" applyNumberFormat="1" applyFont="1" applyFill="1" applyBorder="1" applyAlignment="1" applyProtection="1">
      <alignment horizontal="right"/>
      <protection locked="0"/>
    </xf>
    <xf numFmtId="166" fontId="0" fillId="3" borderId="3" xfId="0" applyNumberFormat="1" applyFill="1" applyBorder="1" applyProtection="1">
      <protection locked="0"/>
    </xf>
    <xf numFmtId="166" fontId="0" fillId="3" borderId="9" xfId="0" applyNumberFormat="1" applyFill="1" applyBorder="1" applyProtection="1">
      <protection locked="0"/>
    </xf>
    <xf numFmtId="166" fontId="0" fillId="3" borderId="13" xfId="0" applyNumberFormat="1" applyFill="1" applyBorder="1" applyProtection="1">
      <protection locked="0"/>
    </xf>
    <xf numFmtId="1" fontId="0" fillId="3" borderId="2" xfId="0" applyNumberFormat="1" applyFill="1" applyBorder="1" applyAlignment="1" applyProtection="1">
      <protection locked="0"/>
    </xf>
    <xf numFmtId="14" fontId="9" fillId="3" borderId="0" xfId="0" applyNumberFormat="1" applyFont="1" applyFill="1" applyAlignment="1" applyProtection="1">
      <alignment horizontal="left" wrapText="1"/>
      <protection locked="0"/>
    </xf>
    <xf numFmtId="166" fontId="0" fillId="3" borderId="3" xfId="0" applyNumberFormat="1" applyFill="1" applyBorder="1" applyAlignment="1" applyProtection="1">
      <protection locked="0"/>
    </xf>
    <xf numFmtId="166" fontId="0" fillId="3" borderId="13" xfId="0" applyNumberFormat="1" applyFill="1" applyBorder="1" applyAlignment="1" applyProtection="1">
      <protection locked="0"/>
    </xf>
    <xf numFmtId="166" fontId="0" fillId="3" borderId="3" xfId="0" applyNumberFormat="1" applyFont="1" applyFill="1" applyBorder="1" applyAlignment="1" applyProtection="1">
      <alignment horizontal="right"/>
      <protection locked="0"/>
    </xf>
    <xf numFmtId="166" fontId="0" fillId="3" borderId="9" xfId="0" applyNumberFormat="1" applyFont="1" applyFill="1" applyBorder="1" applyAlignment="1" applyProtection="1">
      <alignment horizontal="right"/>
      <protection locked="0"/>
    </xf>
    <xf numFmtId="1" fontId="0" fillId="3" borderId="0" xfId="0" applyNumberFormat="1" applyFill="1" applyBorder="1" applyProtection="1">
      <protection locked="0"/>
    </xf>
    <xf numFmtId="42" fontId="3" fillId="2" borderId="0" xfId="0" applyNumberFormat="1" applyFont="1" applyFill="1" applyAlignment="1" applyProtection="1">
      <alignment horizontal="center"/>
    </xf>
    <xf numFmtId="166" fontId="1" fillId="0" borderId="0" xfId="0" applyNumberFormat="1" applyFont="1" applyProtection="1"/>
    <xf numFmtId="1" fontId="11" fillId="3" borderId="2" xfId="0" applyNumberFormat="1" applyFont="1" applyFill="1" applyBorder="1" applyProtection="1">
      <protection locked="0"/>
    </xf>
    <xf numFmtId="166" fontId="0" fillId="3" borderId="3" xfId="0" applyNumberFormat="1" applyFont="1" applyFill="1" applyBorder="1" applyProtection="1">
      <protection locked="0"/>
    </xf>
    <xf numFmtId="166" fontId="0" fillId="3" borderId="9" xfId="0" applyNumberFormat="1" applyFont="1" applyFill="1" applyBorder="1" applyProtection="1">
      <protection locked="0"/>
    </xf>
    <xf numFmtId="1" fontId="0" fillId="3" borderId="2" xfId="0" applyNumberFormat="1" applyFill="1" applyBorder="1" applyProtection="1">
      <protection locked="0"/>
    </xf>
    <xf numFmtId="166" fontId="0" fillId="3" borderId="3" xfId="0" applyNumberFormat="1" applyFill="1" applyBorder="1" applyAlignment="1" applyProtection="1">
      <alignment horizontal="right"/>
      <protection locked="0"/>
    </xf>
    <xf numFmtId="42" fontId="0" fillId="5" borderId="6" xfId="0" applyNumberFormat="1" applyFill="1" applyBorder="1" applyAlignment="1">
      <alignment horizontal="right"/>
    </xf>
    <xf numFmtId="0" fontId="0" fillId="0" borderId="5" xfId="0" applyBorder="1" applyProtection="1">
      <protection locked="0"/>
    </xf>
    <xf numFmtId="166" fontId="0" fillId="3" borderId="15" xfId="0" applyNumberFormat="1" applyFill="1" applyBorder="1" applyProtection="1">
      <protection locked="0"/>
    </xf>
    <xf numFmtId="49" fontId="0" fillId="0" borderId="14" xfId="0" applyNumberFormat="1" applyBorder="1" applyProtection="1">
      <protection locked="0"/>
    </xf>
    <xf numFmtId="49" fontId="11" fillId="0" borderId="1" xfId="0" applyNumberFormat="1" applyFont="1" applyFill="1" applyBorder="1" applyAlignment="1" applyProtection="1">
      <alignment horizontal="left"/>
      <protection locked="0"/>
    </xf>
    <xf numFmtId="49" fontId="0" fillId="0" borderId="1" xfId="0" applyNumberFormat="1" applyFill="1" applyBorder="1" applyAlignment="1" applyProtection="1">
      <alignment wrapText="1"/>
      <protection locked="0"/>
    </xf>
    <xf numFmtId="49" fontId="11" fillId="0" borderId="4" xfId="0" applyNumberFormat="1" applyFont="1" applyFill="1" applyBorder="1" applyAlignment="1" applyProtection="1">
      <alignment horizontal="left"/>
      <protection locked="0"/>
    </xf>
    <xf numFmtId="49" fontId="0" fillId="0" borderId="1" xfId="0" applyNumberFormat="1" applyFill="1" applyBorder="1" applyAlignment="1" applyProtection="1">
      <alignment horizontal="left" wrapText="1"/>
      <protection locked="0"/>
    </xf>
    <xf numFmtId="49" fontId="0" fillId="0" borderId="4" xfId="0" applyNumberFormat="1" applyBorder="1" applyAlignment="1" applyProtection="1">
      <alignment wrapText="1"/>
      <protection locked="0"/>
    </xf>
    <xf numFmtId="49" fontId="1" fillId="0" borderId="0" xfId="0" applyNumberFormat="1" applyFont="1" applyBorder="1" applyAlignment="1" applyProtection="1">
      <alignment horizontal="center"/>
    </xf>
    <xf numFmtId="49" fontId="9" fillId="5" borderId="0" xfId="0" applyNumberFormat="1" applyFont="1" applyFill="1" applyAlignment="1" applyProtection="1">
      <alignment horizontal="left" wrapText="1"/>
    </xf>
    <xf numFmtId="49" fontId="1" fillId="0" borderId="0" xfId="0" applyNumberFormat="1" applyFont="1" applyAlignment="1" applyProtection="1">
      <alignment horizontal="center"/>
    </xf>
    <xf numFmtId="0" fontId="0" fillId="0" borderId="0" xfId="0" applyNumberFormat="1"/>
    <xf numFmtId="0" fontId="1" fillId="0" borderId="0" xfId="0" applyNumberFormat="1" applyFont="1" applyAlignment="1">
      <alignment horizontal="center"/>
    </xf>
    <xf numFmtId="0" fontId="1" fillId="0" borderId="0" xfId="0" applyNumberFormat="1" applyFont="1" applyAlignment="1">
      <alignment horizontal="center" wrapText="1"/>
    </xf>
    <xf numFmtId="0" fontId="11" fillId="0" borderId="0" xfId="0" applyFont="1"/>
    <xf numFmtId="1" fontId="11" fillId="0" borderId="0" xfId="0" applyNumberFormat="1" applyFont="1" applyAlignment="1">
      <alignment horizontal="center"/>
    </xf>
    <xf numFmtId="0" fontId="31" fillId="0" borderId="0" xfId="0" applyFont="1"/>
    <xf numFmtId="0" fontId="13" fillId="0" borderId="0" xfId="0" applyFont="1"/>
    <xf numFmtId="0" fontId="0" fillId="0" borderId="0" xfId="0" applyNumberFormat="1" applyAlignment="1"/>
    <xf numFmtId="0" fontId="1" fillId="0" borderId="0" xfId="0" applyNumberFormat="1" applyFont="1" applyAlignment="1"/>
    <xf numFmtId="0" fontId="11" fillId="0" borderId="0" xfId="0" applyFont="1" applyAlignment="1"/>
    <xf numFmtId="0" fontId="11" fillId="0" borderId="0" xfId="0" quotePrefix="1" applyFont="1" applyAlignment="1"/>
    <xf numFmtId="0" fontId="3" fillId="4" borderId="0" xfId="0" applyNumberFormat="1" applyFont="1" applyFill="1" applyAlignment="1">
      <alignment horizontal="left" wrapText="1"/>
    </xf>
    <xf numFmtId="0" fontId="3" fillId="5" borderId="0" xfId="0" applyNumberFormat="1" applyFont="1" applyFill="1" applyAlignment="1" applyProtection="1">
      <alignment horizontal="left" wrapText="1"/>
    </xf>
    <xf numFmtId="49" fontId="32" fillId="0" borderId="1" xfId="0" applyNumberFormat="1" applyFont="1" applyBorder="1" applyAlignment="1" applyProtection="1">
      <alignment wrapText="1"/>
      <protection locked="0"/>
    </xf>
    <xf numFmtId="166" fontId="0" fillId="5" borderId="3" xfId="0" applyNumberFormat="1" applyFill="1" applyBorder="1" applyAlignment="1" applyProtection="1">
      <alignment horizontal="right"/>
      <protection locked="0"/>
    </xf>
    <xf numFmtId="49" fontId="35" fillId="0" borderId="0" xfId="2" applyNumberFormat="1" applyFont="1" applyFill="1" applyAlignment="1" applyProtection="1">
      <alignment wrapText="1"/>
      <protection locked="0"/>
    </xf>
    <xf numFmtId="49" fontId="36" fillId="0" borderId="0" xfId="0" applyNumberFormat="1" applyFont="1" applyFill="1" applyProtection="1">
      <protection locked="0"/>
    </xf>
    <xf numFmtId="49" fontId="38" fillId="0" borderId="0" xfId="2" applyNumberFormat="1" applyFont="1" applyFill="1" applyAlignment="1" applyProtection="1">
      <alignment wrapText="1"/>
      <protection locked="0"/>
    </xf>
    <xf numFmtId="49" fontId="39" fillId="0" borderId="0" xfId="0" applyNumberFormat="1" applyFont="1" applyFill="1" applyProtection="1">
      <protection locked="0"/>
    </xf>
    <xf numFmtId="0" fontId="40" fillId="0" borderId="0" xfId="0" applyFont="1" applyFill="1" applyAlignment="1" applyProtection="1">
      <alignment wrapText="1"/>
      <protection locked="0"/>
    </xf>
    <xf numFmtId="49" fontId="40" fillId="0" borderId="0" xfId="0" applyNumberFormat="1" applyFont="1" applyFill="1" applyProtection="1">
      <protection locked="0"/>
    </xf>
    <xf numFmtId="0" fontId="14" fillId="0" borderId="0" xfId="0" applyFont="1" applyAlignment="1">
      <alignment horizontal="left" vertical="center" wrapText="1"/>
    </xf>
    <xf numFmtId="0" fontId="33" fillId="0" borderId="0" xfId="2" applyFont="1" applyAlignment="1">
      <alignment horizontal="left"/>
    </xf>
    <xf numFmtId="0" fontId="33" fillId="0" borderId="0" xfId="0" applyFont="1" applyFill="1" applyAlignment="1">
      <alignment horizontal="center"/>
    </xf>
    <xf numFmtId="0" fontId="8" fillId="0" borderId="0" xfId="0" applyFont="1" applyAlignment="1">
      <alignment horizontal="left" vertical="center" wrapText="1"/>
    </xf>
    <xf numFmtId="49" fontId="1" fillId="0" borderId="0" xfId="0" applyNumberFormat="1" applyFont="1" applyAlignment="1" applyProtection="1">
      <alignment horizontal="left" wrapText="1"/>
    </xf>
    <xf numFmtId="167" fontId="0" fillId="3" borderId="7" xfId="0" applyNumberFormat="1" applyFont="1" applyFill="1" applyBorder="1" applyAlignment="1" applyProtection="1">
      <alignment horizontal="center"/>
      <protection locked="0"/>
    </xf>
    <xf numFmtId="49" fontId="1" fillId="0" borderId="8" xfId="0" applyNumberFormat="1" applyFont="1" applyFill="1" applyBorder="1" applyAlignment="1" applyProtection="1">
      <alignment horizontal="center" vertical="top"/>
    </xf>
    <xf numFmtId="49" fontId="1" fillId="0" borderId="8" xfId="0" applyNumberFormat="1" applyFont="1" applyBorder="1" applyAlignment="1" applyProtection="1">
      <alignment horizontal="center" vertical="top"/>
    </xf>
    <xf numFmtId="49" fontId="12" fillId="3" borderId="7" xfId="2" applyNumberFormat="1" applyFill="1" applyBorder="1" applyAlignment="1" applyProtection="1">
      <alignment horizontal="center"/>
      <protection locked="0"/>
    </xf>
    <xf numFmtId="49" fontId="10" fillId="3" borderId="7" xfId="0" applyNumberFormat="1" applyFont="1" applyFill="1" applyBorder="1" applyAlignment="1" applyProtection="1">
      <alignment horizontal="center"/>
      <protection locked="0"/>
    </xf>
    <xf numFmtId="49" fontId="0" fillId="3" borderId="7" xfId="0" applyNumberFormat="1" applyFont="1" applyFill="1" applyBorder="1" applyAlignment="1" applyProtection="1">
      <alignment horizontal="center"/>
      <protection locked="0"/>
    </xf>
    <xf numFmtId="49" fontId="3" fillId="0" borderId="0" xfId="0" applyNumberFormat="1" applyFont="1" applyFill="1" applyAlignment="1" applyProtection="1">
      <alignment horizontal="left" wrapText="1"/>
      <protection locked="0"/>
    </xf>
    <xf numFmtId="167" fontId="0" fillId="3" borderId="7" xfId="0" applyNumberFormat="1" applyFill="1" applyBorder="1" applyAlignment="1" applyProtection="1">
      <alignment horizontal="center"/>
      <protection locked="0"/>
    </xf>
    <xf numFmtId="49" fontId="37" fillId="0" borderId="0" xfId="0" applyNumberFormat="1" applyFont="1" applyFill="1" applyAlignment="1" applyProtection="1">
      <alignment horizontal="left" wrapText="1"/>
      <protection locked="0"/>
    </xf>
  </cellXfs>
  <cellStyles count="3">
    <cellStyle name="Currency" xfId="1" builtinId="4"/>
    <cellStyle name="Hyperlink" xfId="2"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 Id="rId7" Type="http://schemas.openxmlformats.org/officeDocument/2006/relationships/printerSettings" Target="../printerSettings/printerSettings1.bin"/><Relationship Id="rId2"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1" Type="http://schemas.openxmlformats.org/officeDocument/2006/relationships/hyperlink" Target="https://apps.leg.wa.gov/WAC/default.aspx?cite=392-172A-01075" TargetMode="External"/><Relationship Id="rId6" Type="http://schemas.openxmlformats.org/officeDocument/2006/relationships/hyperlink" Target="https://www.law.cornell.edu/uscode/text/20/1413" TargetMode="External"/><Relationship Id="rId5"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4"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w.cornell.edu/cfr/text/34/appendix-A_to_part_30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ublic.govdelivery.com/accounts/WAOSPI/subscriber/new?topic_id=WAOSPI_398" TargetMode="External"/><Relationship Id="rId1" Type="http://schemas.openxmlformats.org/officeDocument/2006/relationships/hyperlink" Target="mailto:speced.fiscal@k12.wa.u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peced.fiscal@k12.wa.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peced.fiscal@k12.w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9C60-F806-4454-8A77-EAE3D1B23F87}">
  <sheetPr>
    <tabColor theme="8" tint="0.79998168889431442"/>
  </sheetPr>
  <dimension ref="A1:C318"/>
  <sheetViews>
    <sheetView topLeftCell="A301" workbookViewId="0">
      <selection activeCell="A3" sqref="A3"/>
    </sheetView>
  </sheetViews>
  <sheetFormatPr defaultRowHeight="15" x14ac:dyDescent="0.25"/>
  <cols>
    <col min="1" max="1" width="9.140625" style="157"/>
    <col min="2" max="2" width="37.7109375" style="150" bestFit="1" customWidth="1"/>
    <col min="3" max="3" width="9.28515625" style="150" customWidth="1"/>
    <col min="4" max="16384" width="9.140625" style="150"/>
  </cols>
  <sheetData>
    <row r="1" spans="1:3" x14ac:dyDescent="0.25">
      <c r="A1" s="157">
        <v>1</v>
      </c>
      <c r="B1" s="150">
        <v>2</v>
      </c>
      <c r="C1" s="150">
        <v>3</v>
      </c>
    </row>
    <row r="2" spans="1:3" s="151" customFormat="1" ht="29.25" customHeight="1" x14ac:dyDescent="0.25">
      <c r="A2" s="158" t="s">
        <v>619</v>
      </c>
      <c r="B2" s="151" t="s">
        <v>339</v>
      </c>
      <c r="C2" s="152" t="s">
        <v>620</v>
      </c>
    </row>
    <row r="3" spans="1:3" x14ac:dyDescent="0.25">
      <c r="A3" s="159" t="s">
        <v>151</v>
      </c>
      <c r="B3" s="153" t="s">
        <v>406</v>
      </c>
      <c r="C3" s="154"/>
    </row>
    <row r="4" spans="1:3" x14ac:dyDescent="0.25">
      <c r="A4" s="159" t="s">
        <v>167</v>
      </c>
      <c r="B4" s="153" t="s">
        <v>468</v>
      </c>
      <c r="C4" s="154" t="s">
        <v>621</v>
      </c>
    </row>
    <row r="5" spans="1:3" x14ac:dyDescent="0.25">
      <c r="A5" s="159" t="s">
        <v>45</v>
      </c>
      <c r="B5" s="153" t="s">
        <v>479</v>
      </c>
      <c r="C5" s="154"/>
    </row>
    <row r="6" spans="1:3" x14ac:dyDescent="0.25">
      <c r="A6" s="159" t="s">
        <v>310</v>
      </c>
      <c r="B6" s="153" t="s">
        <v>527</v>
      </c>
      <c r="C6" s="154"/>
    </row>
    <row r="7" spans="1:3" x14ac:dyDescent="0.25">
      <c r="A7" s="159" t="s">
        <v>318</v>
      </c>
      <c r="B7" s="153" t="s">
        <v>538</v>
      </c>
      <c r="C7" s="154"/>
    </row>
    <row r="8" spans="1:3" x14ac:dyDescent="0.25">
      <c r="A8" s="159" t="s">
        <v>255</v>
      </c>
      <c r="B8" s="153" t="s">
        <v>346</v>
      </c>
      <c r="C8" s="154"/>
    </row>
    <row r="9" spans="1:3" x14ac:dyDescent="0.25">
      <c r="A9" s="159" t="s">
        <v>221</v>
      </c>
      <c r="B9" s="153" t="s">
        <v>436</v>
      </c>
      <c r="C9" s="154"/>
    </row>
    <row r="10" spans="1:3" x14ac:dyDescent="0.25">
      <c r="A10" s="159" t="s">
        <v>233</v>
      </c>
      <c r="B10" s="153" t="s">
        <v>622</v>
      </c>
      <c r="C10" s="154"/>
    </row>
    <row r="11" spans="1:3" x14ac:dyDescent="0.25">
      <c r="A11" s="159" t="s">
        <v>144</v>
      </c>
      <c r="B11" s="153" t="s">
        <v>371</v>
      </c>
      <c r="C11" s="154"/>
    </row>
    <row r="12" spans="1:3" x14ac:dyDescent="0.25">
      <c r="A12" s="159" t="s">
        <v>218</v>
      </c>
      <c r="B12" s="153" t="s">
        <v>433</v>
      </c>
      <c r="C12" s="154"/>
    </row>
    <row r="13" spans="1:3" x14ac:dyDescent="0.25">
      <c r="A13" s="159" t="s">
        <v>328</v>
      </c>
      <c r="B13" s="153" t="s">
        <v>583</v>
      </c>
      <c r="C13" s="154"/>
    </row>
    <row r="14" spans="1:3" x14ac:dyDescent="0.25">
      <c r="A14" s="159" t="s">
        <v>35</v>
      </c>
      <c r="B14" s="153" t="s">
        <v>341</v>
      </c>
      <c r="C14" s="154"/>
    </row>
    <row r="15" spans="1:3" x14ac:dyDescent="0.25">
      <c r="A15" s="159" t="s">
        <v>245</v>
      </c>
      <c r="B15" s="153" t="s">
        <v>518</v>
      </c>
      <c r="C15" s="154"/>
    </row>
    <row r="16" spans="1:3" x14ac:dyDescent="0.25">
      <c r="A16" s="159" t="s">
        <v>104</v>
      </c>
      <c r="B16" s="153" t="s">
        <v>455</v>
      </c>
      <c r="C16" s="154"/>
    </row>
    <row r="17" spans="1:3" x14ac:dyDescent="0.25">
      <c r="A17" s="159" t="s">
        <v>330</v>
      </c>
      <c r="B17" s="153" t="s">
        <v>585</v>
      </c>
      <c r="C17" s="154"/>
    </row>
    <row r="18" spans="1:3" x14ac:dyDescent="0.25">
      <c r="A18" s="159" t="s">
        <v>169</v>
      </c>
      <c r="B18" s="153" t="s">
        <v>470</v>
      </c>
      <c r="C18" s="154" t="s">
        <v>621</v>
      </c>
    </row>
    <row r="19" spans="1:3" x14ac:dyDescent="0.25">
      <c r="A19" s="159" t="s">
        <v>204</v>
      </c>
      <c r="B19" s="153" t="s">
        <v>444</v>
      </c>
      <c r="C19" s="154"/>
    </row>
    <row r="20" spans="1:3" x14ac:dyDescent="0.25">
      <c r="A20" s="159" t="s">
        <v>297</v>
      </c>
      <c r="B20" s="153" t="s">
        <v>494</v>
      </c>
      <c r="C20" s="154"/>
    </row>
    <row r="21" spans="1:3" x14ac:dyDescent="0.25">
      <c r="A21" s="159" t="s">
        <v>282</v>
      </c>
      <c r="B21" s="153" t="s">
        <v>382</v>
      </c>
      <c r="C21" s="154"/>
    </row>
    <row r="22" spans="1:3" x14ac:dyDescent="0.25">
      <c r="A22" s="159" t="s">
        <v>200</v>
      </c>
      <c r="B22" s="153" t="s">
        <v>421</v>
      </c>
      <c r="C22" s="154"/>
    </row>
    <row r="23" spans="1:3" x14ac:dyDescent="0.25">
      <c r="A23" s="159" t="s">
        <v>308</v>
      </c>
      <c r="B23" s="153" t="s">
        <v>623</v>
      </c>
      <c r="C23" s="154"/>
    </row>
    <row r="24" spans="1:3" x14ac:dyDescent="0.25">
      <c r="A24" s="159" t="s">
        <v>143</v>
      </c>
      <c r="B24" s="153" t="s">
        <v>370</v>
      </c>
      <c r="C24" s="154"/>
    </row>
    <row r="25" spans="1:3" x14ac:dyDescent="0.25">
      <c r="A25" s="159" t="s">
        <v>197</v>
      </c>
      <c r="B25" s="153" t="s">
        <v>363</v>
      </c>
      <c r="C25" s="154"/>
    </row>
    <row r="26" spans="1:3" x14ac:dyDescent="0.25">
      <c r="A26" s="159" t="s">
        <v>237</v>
      </c>
      <c r="B26" s="153" t="s">
        <v>510</v>
      </c>
      <c r="C26" s="154"/>
    </row>
    <row r="27" spans="1:3" x14ac:dyDescent="0.25">
      <c r="A27" s="159" t="s">
        <v>280</v>
      </c>
      <c r="B27" s="153" t="s">
        <v>358</v>
      </c>
      <c r="C27" s="154"/>
    </row>
    <row r="28" spans="1:3" x14ac:dyDescent="0.25">
      <c r="A28" s="159" t="s">
        <v>279</v>
      </c>
      <c r="B28" s="153" t="s">
        <v>357</v>
      </c>
      <c r="C28" s="154"/>
    </row>
    <row r="29" spans="1:3" x14ac:dyDescent="0.25">
      <c r="A29" s="159" t="s">
        <v>147</v>
      </c>
      <c r="B29" s="153" t="s">
        <v>377</v>
      </c>
      <c r="C29" s="154"/>
    </row>
    <row r="30" spans="1:3" x14ac:dyDescent="0.25">
      <c r="A30" s="160" t="s">
        <v>765</v>
      </c>
      <c r="B30" s="155" t="s">
        <v>766</v>
      </c>
      <c r="C30" s="156"/>
    </row>
    <row r="31" spans="1:3" x14ac:dyDescent="0.25">
      <c r="A31" s="159" t="s">
        <v>124</v>
      </c>
      <c r="B31" s="153" t="s">
        <v>456</v>
      </c>
      <c r="C31" s="154" t="s">
        <v>624</v>
      </c>
    </row>
    <row r="32" spans="1:3" x14ac:dyDescent="0.25">
      <c r="A32" s="159" t="s">
        <v>206</v>
      </c>
      <c r="B32" s="153" t="s">
        <v>446</v>
      </c>
      <c r="C32" s="154"/>
    </row>
    <row r="33" spans="1:3" x14ac:dyDescent="0.25">
      <c r="A33" s="159" t="s">
        <v>60</v>
      </c>
      <c r="B33" s="153" t="s">
        <v>553</v>
      </c>
      <c r="C33" s="154"/>
    </row>
    <row r="34" spans="1:3" x14ac:dyDescent="0.25">
      <c r="A34" s="159" t="s">
        <v>175</v>
      </c>
      <c r="B34" s="153" t="s">
        <v>476</v>
      </c>
      <c r="C34" s="154"/>
    </row>
    <row r="35" spans="1:3" x14ac:dyDescent="0.25">
      <c r="A35" s="159" t="s">
        <v>173</v>
      </c>
      <c r="B35" s="153" t="s">
        <v>474</v>
      </c>
      <c r="C35" s="154"/>
    </row>
    <row r="36" spans="1:3" x14ac:dyDescent="0.25">
      <c r="A36" s="159" t="s">
        <v>62</v>
      </c>
      <c r="B36" s="153" t="s">
        <v>555</v>
      </c>
      <c r="C36" s="154"/>
    </row>
    <row r="37" spans="1:3" x14ac:dyDescent="0.25">
      <c r="A37" s="159" t="s">
        <v>71</v>
      </c>
      <c r="B37" s="153" t="s">
        <v>560</v>
      </c>
      <c r="C37" s="154"/>
    </row>
    <row r="38" spans="1:3" x14ac:dyDescent="0.25">
      <c r="A38" s="159" t="s">
        <v>202</v>
      </c>
      <c r="B38" s="153" t="s">
        <v>423</v>
      </c>
      <c r="C38" s="154"/>
    </row>
    <row r="39" spans="1:3" x14ac:dyDescent="0.25">
      <c r="A39" s="159" t="s">
        <v>254</v>
      </c>
      <c r="B39" s="153" t="s">
        <v>345</v>
      </c>
      <c r="C39" s="154"/>
    </row>
    <row r="40" spans="1:3" x14ac:dyDescent="0.25">
      <c r="A40" s="159" t="s">
        <v>103</v>
      </c>
      <c r="B40" s="153" t="s">
        <v>453</v>
      </c>
      <c r="C40" s="154"/>
    </row>
    <row r="41" spans="1:3" x14ac:dyDescent="0.25">
      <c r="A41" s="159" t="s">
        <v>242</v>
      </c>
      <c r="B41" s="153" t="s">
        <v>515</v>
      </c>
      <c r="C41" s="154"/>
    </row>
    <row r="42" spans="1:3" x14ac:dyDescent="0.25">
      <c r="A42" s="159" t="s">
        <v>86</v>
      </c>
      <c r="B42" s="153" t="s">
        <v>593</v>
      </c>
      <c r="C42" s="154"/>
    </row>
    <row r="43" spans="1:3" x14ac:dyDescent="0.25">
      <c r="A43" s="159" t="s">
        <v>268</v>
      </c>
      <c r="B43" s="153" t="s">
        <v>579</v>
      </c>
      <c r="C43" s="154"/>
    </row>
    <row r="44" spans="1:3" x14ac:dyDescent="0.25">
      <c r="A44" s="159" t="s">
        <v>90</v>
      </c>
      <c r="B44" s="153" t="s">
        <v>597</v>
      </c>
      <c r="C44" s="154"/>
    </row>
    <row r="45" spans="1:3" x14ac:dyDescent="0.25">
      <c r="A45" s="159" t="s">
        <v>78</v>
      </c>
      <c r="B45" s="153" t="s">
        <v>625</v>
      </c>
      <c r="C45" s="154"/>
    </row>
    <row r="46" spans="1:3" x14ac:dyDescent="0.25">
      <c r="A46" s="159" t="s">
        <v>270</v>
      </c>
      <c r="B46" s="153" t="s">
        <v>626</v>
      </c>
      <c r="C46" s="154"/>
    </row>
    <row r="47" spans="1:3" x14ac:dyDescent="0.25">
      <c r="A47" s="159" t="s">
        <v>74</v>
      </c>
      <c r="B47" s="153" t="s">
        <v>563</v>
      </c>
      <c r="C47" s="154"/>
    </row>
    <row r="48" spans="1:3" x14ac:dyDescent="0.25">
      <c r="A48" s="159" t="s">
        <v>307</v>
      </c>
      <c r="B48" s="153" t="s">
        <v>525</v>
      </c>
      <c r="C48" s="154"/>
    </row>
    <row r="49" spans="1:3" x14ac:dyDescent="0.25">
      <c r="A49" s="159" t="s">
        <v>312</v>
      </c>
      <c r="B49" s="153" t="s">
        <v>529</v>
      </c>
      <c r="C49" s="154"/>
    </row>
    <row r="50" spans="1:3" x14ac:dyDescent="0.25">
      <c r="A50" s="159" t="s">
        <v>158</v>
      </c>
      <c r="B50" s="153" t="s">
        <v>412</v>
      </c>
      <c r="C50" s="154"/>
    </row>
    <row r="51" spans="1:3" x14ac:dyDescent="0.25">
      <c r="A51" s="159" t="s">
        <v>288</v>
      </c>
      <c r="B51" s="153" t="s">
        <v>627</v>
      </c>
      <c r="C51" s="154"/>
    </row>
    <row r="52" spans="1:3" x14ac:dyDescent="0.25">
      <c r="A52" s="159" t="s">
        <v>302</v>
      </c>
      <c r="B52" s="153" t="s">
        <v>418</v>
      </c>
      <c r="C52" s="154"/>
    </row>
    <row r="53" spans="1:3" x14ac:dyDescent="0.25">
      <c r="A53" s="159" t="s">
        <v>195</v>
      </c>
      <c r="B53" s="153" t="s">
        <v>361</v>
      </c>
      <c r="C53" s="154"/>
    </row>
    <row r="54" spans="1:3" x14ac:dyDescent="0.25">
      <c r="A54" s="159" t="s">
        <v>46</v>
      </c>
      <c r="B54" s="153" t="s">
        <v>480</v>
      </c>
      <c r="C54" s="154"/>
    </row>
    <row r="55" spans="1:3" x14ac:dyDescent="0.25">
      <c r="A55" s="159" t="s">
        <v>39</v>
      </c>
      <c r="B55" s="153" t="s">
        <v>388</v>
      </c>
      <c r="C55" s="154"/>
    </row>
    <row r="56" spans="1:3" x14ac:dyDescent="0.25">
      <c r="A56" s="159" t="s">
        <v>52</v>
      </c>
      <c r="B56" s="153" t="s">
        <v>505</v>
      </c>
      <c r="C56" s="154"/>
    </row>
    <row r="57" spans="1:3" x14ac:dyDescent="0.25">
      <c r="A57" s="159" t="s">
        <v>98</v>
      </c>
      <c r="B57" s="153" t="s">
        <v>448</v>
      </c>
      <c r="C57" s="154"/>
    </row>
    <row r="58" spans="1:3" x14ac:dyDescent="0.25">
      <c r="A58" s="159" t="s">
        <v>325</v>
      </c>
      <c r="B58" s="153" t="s">
        <v>545</v>
      </c>
      <c r="C58" s="154"/>
    </row>
    <row r="59" spans="1:3" x14ac:dyDescent="0.25">
      <c r="A59" s="159" t="s">
        <v>50</v>
      </c>
      <c r="B59" s="153" t="s">
        <v>484</v>
      </c>
      <c r="C59" s="154"/>
    </row>
    <row r="60" spans="1:3" x14ac:dyDescent="0.25">
      <c r="A60" s="159" t="s">
        <v>250</v>
      </c>
      <c r="B60" s="153" t="s">
        <v>373</v>
      </c>
      <c r="C60" s="154" t="s">
        <v>624</v>
      </c>
    </row>
    <row r="61" spans="1:3" x14ac:dyDescent="0.25">
      <c r="A61" s="159" t="s">
        <v>66</v>
      </c>
      <c r="B61" s="153" t="s">
        <v>557</v>
      </c>
      <c r="C61" s="154"/>
    </row>
    <row r="62" spans="1:3" x14ac:dyDescent="0.25">
      <c r="A62" s="159" t="s">
        <v>240</v>
      </c>
      <c r="B62" s="153" t="s">
        <v>513</v>
      </c>
      <c r="C62" s="154"/>
    </row>
    <row r="63" spans="1:3" x14ac:dyDescent="0.25">
      <c r="A63" s="159" t="s">
        <v>252</v>
      </c>
      <c r="B63" s="153" t="s">
        <v>577</v>
      </c>
      <c r="C63" s="154" t="s">
        <v>624</v>
      </c>
    </row>
    <row r="64" spans="1:3" x14ac:dyDescent="0.25">
      <c r="A64" s="159" t="s">
        <v>63</v>
      </c>
      <c r="B64" s="153" t="s">
        <v>628</v>
      </c>
      <c r="C64" s="154"/>
    </row>
    <row r="65" spans="1:3" x14ac:dyDescent="0.25">
      <c r="A65" s="159" t="s">
        <v>108</v>
      </c>
      <c r="B65" s="153" t="s">
        <v>629</v>
      </c>
      <c r="C65" s="154"/>
    </row>
    <row r="66" spans="1:3" x14ac:dyDescent="0.25">
      <c r="A66" s="159" t="s">
        <v>284</v>
      </c>
      <c r="B66" s="153" t="s">
        <v>384</v>
      </c>
      <c r="C66" s="154"/>
    </row>
    <row r="67" spans="1:3" x14ac:dyDescent="0.25">
      <c r="A67" s="159" t="s">
        <v>99</v>
      </c>
      <c r="B67" s="153" t="s">
        <v>449</v>
      </c>
      <c r="C67" s="154"/>
    </row>
    <row r="68" spans="1:3" x14ac:dyDescent="0.25">
      <c r="A68" s="159" t="s">
        <v>246</v>
      </c>
      <c r="B68" s="153" t="s">
        <v>519</v>
      </c>
      <c r="C68" s="154"/>
    </row>
    <row r="69" spans="1:3" x14ac:dyDescent="0.25">
      <c r="A69" s="159" t="s">
        <v>317</v>
      </c>
      <c r="B69" s="153" t="s">
        <v>537</v>
      </c>
      <c r="C69" s="154"/>
    </row>
    <row r="70" spans="1:3" x14ac:dyDescent="0.25">
      <c r="A70" s="159" t="s">
        <v>101</v>
      </c>
      <c r="B70" s="153" t="s">
        <v>451</v>
      </c>
      <c r="C70" s="154"/>
    </row>
    <row r="71" spans="1:3" x14ac:dyDescent="0.25">
      <c r="A71" s="159" t="s">
        <v>156</v>
      </c>
      <c r="B71" s="153" t="s">
        <v>410</v>
      </c>
      <c r="C71" s="154"/>
    </row>
    <row r="72" spans="1:3" x14ac:dyDescent="0.25">
      <c r="A72" s="159" t="s">
        <v>91</v>
      </c>
      <c r="B72" s="153" t="s">
        <v>598</v>
      </c>
      <c r="C72" s="154"/>
    </row>
    <row r="73" spans="1:3" x14ac:dyDescent="0.25">
      <c r="A73" s="159" t="s">
        <v>277</v>
      </c>
      <c r="B73" s="153" t="s">
        <v>355</v>
      </c>
      <c r="C73" s="154"/>
    </row>
    <row r="74" spans="1:3" x14ac:dyDescent="0.25">
      <c r="A74" s="159" t="s">
        <v>212</v>
      </c>
      <c r="B74" s="153" t="s">
        <v>427</v>
      </c>
      <c r="C74" s="154"/>
    </row>
    <row r="75" spans="1:3" x14ac:dyDescent="0.25">
      <c r="A75" s="159" t="s">
        <v>291</v>
      </c>
      <c r="B75" s="153" t="s">
        <v>403</v>
      </c>
      <c r="C75" s="154"/>
    </row>
    <row r="76" spans="1:3" x14ac:dyDescent="0.25">
      <c r="A76" s="159" t="s">
        <v>630</v>
      </c>
      <c r="B76" s="153" t="s">
        <v>631</v>
      </c>
      <c r="C76" s="154"/>
    </row>
    <row r="77" spans="1:3" x14ac:dyDescent="0.25">
      <c r="A77" s="159" t="s">
        <v>164</v>
      </c>
      <c r="B77" s="153" t="s">
        <v>465</v>
      </c>
      <c r="C77" s="154" t="s">
        <v>621</v>
      </c>
    </row>
    <row r="78" spans="1:3" x14ac:dyDescent="0.25">
      <c r="A78" s="159" t="s">
        <v>314</v>
      </c>
      <c r="B78" s="153" t="s">
        <v>534</v>
      </c>
      <c r="C78" s="154"/>
    </row>
    <row r="79" spans="1:3" x14ac:dyDescent="0.25">
      <c r="A79" s="159" t="s">
        <v>142</v>
      </c>
      <c r="B79" s="153" t="s">
        <v>632</v>
      </c>
      <c r="C79" s="154"/>
    </row>
    <row r="80" spans="1:3" x14ac:dyDescent="0.25">
      <c r="A80" s="159" t="s">
        <v>77</v>
      </c>
      <c r="B80" s="153" t="s">
        <v>633</v>
      </c>
      <c r="C80" s="154"/>
    </row>
    <row r="81" spans="1:3" x14ac:dyDescent="0.25">
      <c r="A81" s="159" t="s">
        <v>211</v>
      </c>
      <c r="B81" s="153" t="s">
        <v>426</v>
      </c>
      <c r="C81" s="154"/>
    </row>
    <row r="82" spans="1:3" x14ac:dyDescent="0.25">
      <c r="A82" s="159" t="s">
        <v>329</v>
      </c>
      <c r="B82" s="153" t="s">
        <v>584</v>
      </c>
      <c r="C82" s="154"/>
    </row>
    <row r="83" spans="1:3" x14ac:dyDescent="0.25">
      <c r="A83" s="159" t="s">
        <v>248</v>
      </c>
      <c r="B83" s="153" t="s">
        <v>521</v>
      </c>
      <c r="C83" s="154"/>
    </row>
    <row r="84" spans="1:3" x14ac:dyDescent="0.25">
      <c r="A84" s="159" t="s">
        <v>259</v>
      </c>
      <c r="B84" s="153" t="s">
        <v>349</v>
      </c>
      <c r="C84" s="154"/>
    </row>
    <row r="85" spans="1:3" x14ac:dyDescent="0.25">
      <c r="A85" s="159" t="s">
        <v>244</v>
      </c>
      <c r="B85" s="153" t="s">
        <v>517</v>
      </c>
      <c r="C85" s="154"/>
    </row>
    <row r="86" spans="1:3" x14ac:dyDescent="0.25">
      <c r="A86" s="159" t="s">
        <v>61</v>
      </c>
      <c r="B86" s="153" t="s">
        <v>554</v>
      </c>
      <c r="C86" s="154"/>
    </row>
    <row r="87" spans="1:3" x14ac:dyDescent="0.25">
      <c r="A87" s="159" t="s">
        <v>88</v>
      </c>
      <c r="B87" s="153" t="s">
        <v>595</v>
      </c>
      <c r="C87" s="154"/>
    </row>
    <row r="88" spans="1:3" x14ac:dyDescent="0.25">
      <c r="A88" s="159" t="s">
        <v>126</v>
      </c>
      <c r="B88" s="153" t="s">
        <v>458</v>
      </c>
      <c r="C88" s="154" t="s">
        <v>624</v>
      </c>
    </row>
    <row r="89" spans="1:3" x14ac:dyDescent="0.25">
      <c r="A89" s="159" t="s">
        <v>95</v>
      </c>
      <c r="B89" s="153" t="s">
        <v>461</v>
      </c>
      <c r="C89" s="154" t="s">
        <v>624</v>
      </c>
    </row>
    <row r="90" spans="1:3" x14ac:dyDescent="0.25">
      <c r="A90" s="159" t="s">
        <v>293</v>
      </c>
      <c r="B90" s="153" t="s">
        <v>405</v>
      </c>
      <c r="C90" s="154"/>
    </row>
    <row r="91" spans="1:3" x14ac:dyDescent="0.25">
      <c r="A91" s="159" t="s">
        <v>111</v>
      </c>
      <c r="B91" s="153" t="s">
        <v>606</v>
      </c>
      <c r="C91" s="154"/>
    </row>
    <row r="92" spans="1:3" x14ac:dyDescent="0.25">
      <c r="A92" s="159" t="s">
        <v>115</v>
      </c>
      <c r="B92" s="153" t="s">
        <v>610</v>
      </c>
      <c r="C92" s="154"/>
    </row>
    <row r="93" spans="1:3" x14ac:dyDescent="0.25">
      <c r="A93" s="159" t="s">
        <v>326</v>
      </c>
      <c r="B93" s="153" t="s">
        <v>546</v>
      </c>
      <c r="C93" s="154"/>
    </row>
    <row r="94" spans="1:3" x14ac:dyDescent="0.25">
      <c r="A94" s="159" t="s">
        <v>177</v>
      </c>
      <c r="B94" s="153" t="s">
        <v>486</v>
      </c>
      <c r="C94" s="154"/>
    </row>
    <row r="95" spans="1:3" x14ac:dyDescent="0.25">
      <c r="A95" s="159" t="s">
        <v>56</v>
      </c>
      <c r="B95" s="153" t="s">
        <v>549</v>
      </c>
      <c r="C95" s="154"/>
    </row>
    <row r="96" spans="1:3" x14ac:dyDescent="0.25">
      <c r="A96" s="159" t="s">
        <v>120</v>
      </c>
      <c r="B96" s="153" t="s">
        <v>368</v>
      </c>
      <c r="C96" s="154" t="s">
        <v>624</v>
      </c>
    </row>
    <row r="97" spans="1:3" x14ac:dyDescent="0.25">
      <c r="A97" s="159" t="s">
        <v>191</v>
      </c>
      <c r="B97" s="153" t="s">
        <v>573</v>
      </c>
      <c r="C97" s="154"/>
    </row>
    <row r="98" spans="1:3" x14ac:dyDescent="0.25">
      <c r="A98" s="159" t="s">
        <v>49</v>
      </c>
      <c r="B98" s="153" t="s">
        <v>483</v>
      </c>
      <c r="C98" s="154"/>
    </row>
    <row r="99" spans="1:3" x14ac:dyDescent="0.25">
      <c r="A99" s="159" t="s">
        <v>114</v>
      </c>
      <c r="B99" s="153" t="s">
        <v>609</v>
      </c>
      <c r="C99" s="154"/>
    </row>
    <row r="100" spans="1:3" x14ac:dyDescent="0.25">
      <c r="A100" s="159" t="s">
        <v>214</v>
      </c>
      <c r="B100" s="153" t="s">
        <v>429</v>
      </c>
      <c r="C100" s="154"/>
    </row>
    <row r="101" spans="1:3" x14ac:dyDescent="0.25">
      <c r="A101" s="159" t="s">
        <v>139</v>
      </c>
      <c r="B101" s="153" t="s">
        <v>366</v>
      </c>
      <c r="C101" s="154"/>
    </row>
    <row r="102" spans="1:3" x14ac:dyDescent="0.25">
      <c r="A102" s="159" t="s">
        <v>181</v>
      </c>
      <c r="B102" s="153" t="s">
        <v>490</v>
      </c>
      <c r="C102" s="154"/>
    </row>
    <row r="103" spans="1:3" x14ac:dyDescent="0.25">
      <c r="A103" s="159" t="s">
        <v>152</v>
      </c>
      <c r="B103" s="153" t="s">
        <v>407</v>
      </c>
      <c r="C103" s="154"/>
    </row>
    <row r="104" spans="1:3" x14ac:dyDescent="0.25">
      <c r="A104" s="160" t="s">
        <v>768</v>
      </c>
      <c r="B104" s="153" t="s">
        <v>769</v>
      </c>
      <c r="C104" s="154"/>
    </row>
    <row r="105" spans="1:3" x14ac:dyDescent="0.25">
      <c r="A105" s="160" t="s">
        <v>770</v>
      </c>
      <c r="B105" s="153" t="s">
        <v>771</v>
      </c>
      <c r="C105" s="154"/>
    </row>
    <row r="106" spans="1:3" x14ac:dyDescent="0.25">
      <c r="A106" s="160" t="s">
        <v>772</v>
      </c>
      <c r="B106" s="153" t="s">
        <v>773</v>
      </c>
      <c r="C106" s="156"/>
    </row>
    <row r="107" spans="1:3" x14ac:dyDescent="0.25">
      <c r="A107" s="159" t="s">
        <v>41</v>
      </c>
      <c r="B107" s="153" t="s">
        <v>390</v>
      </c>
      <c r="C107" s="154"/>
    </row>
    <row r="108" spans="1:3" x14ac:dyDescent="0.25">
      <c r="A108" s="159" t="s">
        <v>320</v>
      </c>
      <c r="B108" s="153" t="s">
        <v>540</v>
      </c>
      <c r="C108" s="154"/>
    </row>
    <row r="109" spans="1:3" x14ac:dyDescent="0.25">
      <c r="A109" s="159" t="s">
        <v>224</v>
      </c>
      <c r="B109" s="153" t="s">
        <v>439</v>
      </c>
      <c r="C109" s="154"/>
    </row>
    <row r="110" spans="1:3" x14ac:dyDescent="0.25">
      <c r="A110" s="159" t="s">
        <v>251</v>
      </c>
      <c r="B110" s="153" t="s">
        <v>395</v>
      </c>
      <c r="C110" s="154" t="s">
        <v>624</v>
      </c>
    </row>
    <row r="111" spans="1:3" x14ac:dyDescent="0.25">
      <c r="A111" s="159" t="s">
        <v>122</v>
      </c>
      <c r="B111" s="153" t="s">
        <v>378</v>
      </c>
      <c r="C111" s="154" t="s">
        <v>624</v>
      </c>
    </row>
    <row r="112" spans="1:3" x14ac:dyDescent="0.25">
      <c r="A112" s="159" t="s">
        <v>38</v>
      </c>
      <c r="B112" s="153" t="s">
        <v>387</v>
      </c>
      <c r="C112" s="154"/>
    </row>
    <row r="113" spans="1:3" x14ac:dyDescent="0.25">
      <c r="A113" s="159" t="s">
        <v>149</v>
      </c>
      <c r="B113" s="153" t="s">
        <v>380</v>
      </c>
      <c r="C113" s="154"/>
    </row>
    <row r="114" spans="1:3" x14ac:dyDescent="0.25">
      <c r="A114" s="159" t="s">
        <v>256</v>
      </c>
      <c r="B114" s="153" t="s">
        <v>347</v>
      </c>
      <c r="C114" s="154"/>
    </row>
    <row r="115" spans="1:3" x14ac:dyDescent="0.25">
      <c r="A115" s="159" t="s">
        <v>227</v>
      </c>
      <c r="B115" s="153" t="s">
        <v>442</v>
      </c>
      <c r="C115" s="154"/>
    </row>
    <row r="116" spans="1:3" x14ac:dyDescent="0.25">
      <c r="A116" s="159" t="s">
        <v>81</v>
      </c>
      <c r="B116" s="153" t="s">
        <v>568</v>
      </c>
      <c r="C116" s="154"/>
    </row>
    <row r="117" spans="1:3" x14ac:dyDescent="0.25">
      <c r="A117" s="159" t="s">
        <v>258</v>
      </c>
      <c r="B117" s="153" t="s">
        <v>634</v>
      </c>
      <c r="C117" s="154"/>
    </row>
    <row r="118" spans="1:3" x14ac:dyDescent="0.25">
      <c r="A118" s="159" t="s">
        <v>102</v>
      </c>
      <c r="B118" s="153" t="s">
        <v>452</v>
      </c>
      <c r="C118" s="154"/>
    </row>
    <row r="119" spans="1:3" x14ac:dyDescent="0.25">
      <c r="A119" s="159" t="s">
        <v>127</v>
      </c>
      <c r="B119" s="153" t="s">
        <v>459</v>
      </c>
      <c r="C119" s="154" t="s">
        <v>624</v>
      </c>
    </row>
    <row r="120" spans="1:3" x14ac:dyDescent="0.25">
      <c r="A120" s="159" t="s">
        <v>140</v>
      </c>
      <c r="B120" s="153" t="s">
        <v>367</v>
      </c>
      <c r="C120" s="154"/>
    </row>
    <row r="121" spans="1:3" x14ac:dyDescent="0.25">
      <c r="A121" s="159" t="s">
        <v>311</v>
      </c>
      <c r="B121" s="153" t="s">
        <v>528</v>
      </c>
      <c r="C121" s="154"/>
    </row>
    <row r="122" spans="1:3" x14ac:dyDescent="0.25">
      <c r="A122" s="159" t="s">
        <v>82</v>
      </c>
      <c r="B122" s="153" t="s">
        <v>635</v>
      </c>
      <c r="C122" s="154"/>
    </row>
    <row r="123" spans="1:3" x14ac:dyDescent="0.25">
      <c r="A123" s="159" t="s">
        <v>278</v>
      </c>
      <c r="B123" s="153" t="s">
        <v>356</v>
      </c>
      <c r="C123" s="154"/>
    </row>
    <row r="124" spans="1:3" x14ac:dyDescent="0.25">
      <c r="A124" s="159" t="s">
        <v>150</v>
      </c>
      <c r="B124" s="153" t="s">
        <v>636</v>
      </c>
      <c r="C124" s="154" t="s">
        <v>624</v>
      </c>
    </row>
    <row r="125" spans="1:3" x14ac:dyDescent="0.25">
      <c r="A125" s="159" t="s">
        <v>315</v>
      </c>
      <c r="B125" s="153" t="s">
        <v>535</v>
      </c>
      <c r="C125" s="154"/>
    </row>
    <row r="126" spans="1:3" x14ac:dyDescent="0.25">
      <c r="A126" s="159" t="s">
        <v>226</v>
      </c>
      <c r="B126" s="153" t="s">
        <v>441</v>
      </c>
      <c r="C126" s="154"/>
    </row>
    <row r="127" spans="1:3" x14ac:dyDescent="0.25">
      <c r="A127" s="159" t="s">
        <v>323</v>
      </c>
      <c r="B127" s="153" t="s">
        <v>543</v>
      </c>
      <c r="C127" s="154"/>
    </row>
    <row r="128" spans="1:3" x14ac:dyDescent="0.25">
      <c r="A128" s="159" t="s">
        <v>83</v>
      </c>
      <c r="B128" s="153" t="s">
        <v>590</v>
      </c>
      <c r="C128" s="154"/>
    </row>
    <row r="129" spans="1:3" x14ac:dyDescent="0.25">
      <c r="A129" s="159" t="s">
        <v>64</v>
      </c>
      <c r="B129" s="153" t="s">
        <v>556</v>
      </c>
      <c r="C129" s="154"/>
    </row>
    <row r="130" spans="1:3" x14ac:dyDescent="0.25">
      <c r="A130" s="159" t="s">
        <v>36</v>
      </c>
      <c r="B130" s="153" t="s">
        <v>343</v>
      </c>
      <c r="C130" s="154"/>
    </row>
    <row r="131" spans="1:3" x14ac:dyDescent="0.25">
      <c r="A131" s="159" t="s">
        <v>146</v>
      </c>
      <c r="B131" s="153" t="s">
        <v>375</v>
      </c>
      <c r="C131" s="154"/>
    </row>
    <row r="132" spans="1:3" x14ac:dyDescent="0.25">
      <c r="A132" s="159" t="s">
        <v>75</v>
      </c>
      <c r="B132" s="153" t="s">
        <v>564</v>
      </c>
      <c r="C132" s="154"/>
    </row>
    <row r="133" spans="1:3" x14ac:dyDescent="0.25">
      <c r="A133" s="159" t="s">
        <v>305</v>
      </c>
      <c r="B133" s="153" t="s">
        <v>523</v>
      </c>
      <c r="C133" s="154"/>
    </row>
    <row r="134" spans="1:3" x14ac:dyDescent="0.25">
      <c r="A134" s="160" t="s">
        <v>774</v>
      </c>
      <c r="B134" s="155" t="s">
        <v>775</v>
      </c>
      <c r="C134" s="156"/>
    </row>
    <row r="135" spans="1:3" x14ac:dyDescent="0.25">
      <c r="A135" s="159" t="s">
        <v>130</v>
      </c>
      <c r="B135" s="153" t="s">
        <v>463</v>
      </c>
      <c r="C135" s="154" t="s">
        <v>624</v>
      </c>
    </row>
    <row r="136" spans="1:3" x14ac:dyDescent="0.25">
      <c r="A136" s="159" t="s">
        <v>331</v>
      </c>
      <c r="B136" s="153" t="s">
        <v>586</v>
      </c>
      <c r="C136" s="154"/>
    </row>
    <row r="137" spans="1:3" x14ac:dyDescent="0.25">
      <c r="A137" s="159" t="s">
        <v>110</v>
      </c>
      <c r="B137" s="153" t="s">
        <v>605</v>
      </c>
      <c r="C137" s="154"/>
    </row>
    <row r="138" spans="1:3" x14ac:dyDescent="0.25">
      <c r="A138" s="159" t="s">
        <v>285</v>
      </c>
      <c r="B138" s="153" t="s">
        <v>385</v>
      </c>
      <c r="C138" s="154"/>
    </row>
    <row r="139" spans="1:3" x14ac:dyDescent="0.25">
      <c r="A139" s="159" t="s">
        <v>276</v>
      </c>
      <c r="B139" s="153" t="s">
        <v>352</v>
      </c>
      <c r="C139" s="154"/>
    </row>
    <row r="140" spans="1:3" x14ac:dyDescent="0.25">
      <c r="A140" s="159" t="s">
        <v>179</v>
      </c>
      <c r="B140" s="153" t="s">
        <v>637</v>
      </c>
      <c r="C140" s="154" t="s">
        <v>621</v>
      </c>
    </row>
    <row r="141" spans="1:3" x14ac:dyDescent="0.25">
      <c r="A141" s="159" t="s">
        <v>79</v>
      </c>
      <c r="B141" s="153" t="s">
        <v>566</v>
      </c>
      <c r="C141" s="154"/>
    </row>
    <row r="142" spans="1:3" x14ac:dyDescent="0.25">
      <c r="A142" s="159" t="s">
        <v>319</v>
      </c>
      <c r="B142" s="153" t="s">
        <v>539</v>
      </c>
      <c r="C142" s="154"/>
    </row>
    <row r="143" spans="1:3" x14ac:dyDescent="0.25">
      <c r="A143" s="159" t="s">
        <v>154</v>
      </c>
      <c r="B143" s="153" t="s">
        <v>638</v>
      </c>
      <c r="C143" s="154"/>
    </row>
    <row r="144" spans="1:3" x14ac:dyDescent="0.25">
      <c r="A144" s="159" t="s">
        <v>59</v>
      </c>
      <c r="B144" s="153" t="s">
        <v>552</v>
      </c>
      <c r="C144" s="154"/>
    </row>
    <row r="145" spans="1:3" x14ac:dyDescent="0.25">
      <c r="A145" s="159" t="s">
        <v>58</v>
      </c>
      <c r="B145" s="153" t="s">
        <v>551</v>
      </c>
      <c r="C145" s="154"/>
    </row>
    <row r="146" spans="1:3" x14ac:dyDescent="0.25">
      <c r="A146" s="159" t="s">
        <v>213</v>
      </c>
      <c r="B146" s="153" t="s">
        <v>428</v>
      </c>
      <c r="C146" s="154"/>
    </row>
    <row r="147" spans="1:3" x14ac:dyDescent="0.25">
      <c r="A147" s="159" t="s">
        <v>332</v>
      </c>
      <c r="B147" s="153" t="s">
        <v>587</v>
      </c>
      <c r="C147" s="154"/>
    </row>
    <row r="148" spans="1:3" x14ac:dyDescent="0.25">
      <c r="A148" s="159" t="s">
        <v>275</v>
      </c>
      <c r="B148" s="153" t="s">
        <v>496</v>
      </c>
      <c r="C148" s="154" t="s">
        <v>624</v>
      </c>
    </row>
    <row r="149" spans="1:3" x14ac:dyDescent="0.25">
      <c r="A149" s="159" t="s">
        <v>135</v>
      </c>
      <c r="B149" s="153" t="s">
        <v>532</v>
      </c>
      <c r="C149" s="154" t="s">
        <v>624</v>
      </c>
    </row>
    <row r="150" spans="1:3" x14ac:dyDescent="0.25">
      <c r="A150" s="159" t="s">
        <v>321</v>
      </c>
      <c r="B150" s="153" t="s">
        <v>541</v>
      </c>
      <c r="C150" s="154"/>
    </row>
    <row r="151" spans="1:3" x14ac:dyDescent="0.25">
      <c r="A151" s="159" t="s">
        <v>155</v>
      </c>
      <c r="B151" s="153" t="s">
        <v>409</v>
      </c>
      <c r="C151" s="154"/>
    </row>
    <row r="152" spans="1:3" x14ac:dyDescent="0.25">
      <c r="A152" s="159" t="s">
        <v>166</v>
      </c>
      <c r="B152" s="153" t="s">
        <v>467</v>
      </c>
      <c r="C152" s="154" t="s">
        <v>621</v>
      </c>
    </row>
    <row r="153" spans="1:3" x14ac:dyDescent="0.25">
      <c r="A153" s="159" t="s">
        <v>290</v>
      </c>
      <c r="B153" s="153" t="s">
        <v>402</v>
      </c>
      <c r="C153" s="154"/>
    </row>
    <row r="154" spans="1:3" x14ac:dyDescent="0.25">
      <c r="A154" s="159" t="s">
        <v>165</v>
      </c>
      <c r="B154" s="153" t="s">
        <v>466</v>
      </c>
      <c r="C154" s="154" t="s">
        <v>621</v>
      </c>
    </row>
    <row r="155" spans="1:3" x14ac:dyDescent="0.25">
      <c r="A155" s="159" t="s">
        <v>119</v>
      </c>
      <c r="B155" s="153" t="s">
        <v>613</v>
      </c>
      <c r="C155" s="154"/>
    </row>
    <row r="156" spans="1:3" x14ac:dyDescent="0.25">
      <c r="A156" s="159" t="s">
        <v>334</v>
      </c>
      <c r="B156" s="153" t="s">
        <v>589</v>
      </c>
      <c r="C156" s="154"/>
    </row>
    <row r="157" spans="1:3" x14ac:dyDescent="0.25">
      <c r="A157" s="159" t="s">
        <v>134</v>
      </c>
      <c r="B157" s="153" t="s">
        <v>531</v>
      </c>
      <c r="C157" s="154" t="s">
        <v>624</v>
      </c>
    </row>
    <row r="158" spans="1:3" x14ac:dyDescent="0.25">
      <c r="A158" s="159" t="s">
        <v>313</v>
      </c>
      <c r="B158" s="153" t="s">
        <v>639</v>
      </c>
      <c r="C158" s="154"/>
    </row>
    <row r="159" spans="1:3" x14ac:dyDescent="0.25">
      <c r="A159" s="159" t="s">
        <v>316</v>
      </c>
      <c r="B159" s="153" t="s">
        <v>536</v>
      </c>
      <c r="C159" s="154"/>
    </row>
    <row r="160" spans="1:3" x14ac:dyDescent="0.25">
      <c r="A160" s="159" t="s">
        <v>106</v>
      </c>
      <c r="B160" s="153" t="s">
        <v>602</v>
      </c>
      <c r="C160" s="154"/>
    </row>
    <row r="161" spans="1:3" x14ac:dyDescent="0.25">
      <c r="A161" s="159" t="s">
        <v>163</v>
      </c>
      <c r="B161" s="153" t="s">
        <v>464</v>
      </c>
      <c r="C161" s="154" t="s">
        <v>621</v>
      </c>
    </row>
    <row r="162" spans="1:3" x14ac:dyDescent="0.25">
      <c r="A162" s="159" t="s">
        <v>132</v>
      </c>
      <c r="B162" s="153" t="s">
        <v>640</v>
      </c>
      <c r="C162" s="154" t="s">
        <v>624</v>
      </c>
    </row>
    <row r="163" spans="1:3" x14ac:dyDescent="0.25">
      <c r="A163" s="159" t="s">
        <v>294</v>
      </c>
      <c r="B163" s="153" t="s">
        <v>491</v>
      </c>
      <c r="C163" s="154"/>
    </row>
    <row r="164" spans="1:3" x14ac:dyDescent="0.25">
      <c r="A164" s="159" t="s">
        <v>51</v>
      </c>
      <c r="B164" s="153" t="s">
        <v>504</v>
      </c>
      <c r="C164" s="154"/>
    </row>
    <row r="165" spans="1:3" x14ac:dyDescent="0.25">
      <c r="A165" s="159" t="s">
        <v>57</v>
      </c>
      <c r="B165" s="153" t="s">
        <v>550</v>
      </c>
      <c r="C165" s="154"/>
    </row>
    <row r="166" spans="1:3" x14ac:dyDescent="0.25">
      <c r="A166" s="159" t="s">
        <v>333</v>
      </c>
      <c r="B166" s="153" t="s">
        <v>588</v>
      </c>
      <c r="C166" s="154"/>
    </row>
    <row r="167" spans="1:3" x14ac:dyDescent="0.25">
      <c r="A167" s="159" t="s">
        <v>153</v>
      </c>
      <c r="B167" s="153" t="s">
        <v>408</v>
      </c>
      <c r="C167" s="154"/>
    </row>
    <row r="168" spans="1:3" x14ac:dyDescent="0.25">
      <c r="A168" s="159" t="s">
        <v>264</v>
      </c>
      <c r="B168" s="153" t="s">
        <v>393</v>
      </c>
      <c r="C168" s="154"/>
    </row>
    <row r="169" spans="1:3" x14ac:dyDescent="0.25">
      <c r="A169" s="159" t="s">
        <v>205</v>
      </c>
      <c r="B169" s="153" t="s">
        <v>445</v>
      </c>
      <c r="C169" s="154"/>
    </row>
    <row r="170" spans="1:3" x14ac:dyDescent="0.25">
      <c r="A170" s="159" t="s">
        <v>209</v>
      </c>
      <c r="B170" s="153" t="s">
        <v>489</v>
      </c>
      <c r="C170" s="154"/>
    </row>
    <row r="171" spans="1:3" x14ac:dyDescent="0.25">
      <c r="A171" s="159" t="s">
        <v>185</v>
      </c>
      <c r="B171" s="153" t="s">
        <v>503</v>
      </c>
      <c r="C171" s="154"/>
    </row>
    <row r="172" spans="1:3" x14ac:dyDescent="0.25">
      <c r="A172" s="159" t="s">
        <v>187</v>
      </c>
      <c r="B172" s="153" t="s">
        <v>569</v>
      </c>
      <c r="C172" s="154"/>
    </row>
    <row r="173" spans="1:3" x14ac:dyDescent="0.25">
      <c r="A173" s="159" t="s">
        <v>80</v>
      </c>
      <c r="B173" s="153" t="s">
        <v>567</v>
      </c>
      <c r="C173" s="154"/>
    </row>
    <row r="174" spans="1:3" x14ac:dyDescent="0.25">
      <c r="A174" s="159" t="s">
        <v>228</v>
      </c>
      <c r="B174" s="153" t="s">
        <v>443</v>
      </c>
      <c r="C174" s="154"/>
    </row>
    <row r="175" spans="1:3" x14ac:dyDescent="0.25">
      <c r="A175" s="159" t="s">
        <v>301</v>
      </c>
      <c r="B175" s="153" t="s">
        <v>417</v>
      </c>
      <c r="C175" s="154"/>
    </row>
    <row r="176" spans="1:3" x14ac:dyDescent="0.25">
      <c r="A176" s="159" t="s">
        <v>94</v>
      </c>
      <c r="B176" s="153" t="s">
        <v>600</v>
      </c>
      <c r="C176" s="154"/>
    </row>
    <row r="177" spans="1:3" x14ac:dyDescent="0.25">
      <c r="A177" s="159" t="s">
        <v>162</v>
      </c>
      <c r="B177" s="153" t="s">
        <v>416</v>
      </c>
      <c r="C177" s="154" t="s">
        <v>621</v>
      </c>
    </row>
    <row r="178" spans="1:3" x14ac:dyDescent="0.25">
      <c r="A178" s="159" t="s">
        <v>131</v>
      </c>
      <c r="B178" s="153" t="s">
        <v>499</v>
      </c>
      <c r="C178" s="154" t="s">
        <v>624</v>
      </c>
    </row>
    <row r="179" spans="1:3" x14ac:dyDescent="0.25">
      <c r="A179" s="159" t="s">
        <v>161</v>
      </c>
      <c r="B179" s="153" t="s">
        <v>415</v>
      </c>
      <c r="C179" s="154"/>
    </row>
    <row r="180" spans="1:3" x14ac:dyDescent="0.25">
      <c r="A180" s="159" t="s">
        <v>47</v>
      </c>
      <c r="B180" s="153" t="s">
        <v>481</v>
      </c>
      <c r="C180" s="154"/>
    </row>
    <row r="181" spans="1:3" x14ac:dyDescent="0.25">
      <c r="A181" s="159" t="s">
        <v>296</v>
      </c>
      <c r="B181" s="153" t="s">
        <v>493</v>
      </c>
      <c r="C181" s="154"/>
    </row>
    <row r="182" spans="1:3" x14ac:dyDescent="0.25">
      <c r="A182" s="159" t="s">
        <v>189</v>
      </c>
      <c r="B182" s="153" t="s">
        <v>571</v>
      </c>
      <c r="C182" s="154"/>
    </row>
    <row r="183" spans="1:3" x14ac:dyDescent="0.25">
      <c r="A183" s="159" t="s">
        <v>295</v>
      </c>
      <c r="B183" s="153" t="s">
        <v>492</v>
      </c>
      <c r="C183" s="154"/>
    </row>
    <row r="184" spans="1:3" x14ac:dyDescent="0.25">
      <c r="A184" s="159" t="s">
        <v>171</v>
      </c>
      <c r="B184" s="153" t="s">
        <v>472</v>
      </c>
      <c r="C184" s="154" t="s">
        <v>621</v>
      </c>
    </row>
    <row r="185" spans="1:3" x14ac:dyDescent="0.25">
      <c r="A185" s="159" t="s">
        <v>70</v>
      </c>
      <c r="B185" s="153" t="s">
        <v>559</v>
      </c>
      <c r="C185" s="154"/>
    </row>
    <row r="186" spans="1:3" x14ac:dyDescent="0.25">
      <c r="A186" s="159" t="s">
        <v>304</v>
      </c>
      <c r="B186" s="153" t="s">
        <v>641</v>
      </c>
      <c r="C186" s="154"/>
    </row>
    <row r="187" spans="1:3" x14ac:dyDescent="0.25">
      <c r="A187" s="159" t="s">
        <v>55</v>
      </c>
      <c r="B187" s="153" t="s">
        <v>548</v>
      </c>
      <c r="C187" s="154"/>
    </row>
    <row r="188" spans="1:3" x14ac:dyDescent="0.25">
      <c r="A188" s="159" t="s">
        <v>40</v>
      </c>
      <c r="B188" s="153" t="s">
        <v>389</v>
      </c>
      <c r="C188" s="154"/>
    </row>
    <row r="189" spans="1:3" x14ac:dyDescent="0.25">
      <c r="A189" s="159" t="s">
        <v>273</v>
      </c>
      <c r="B189" s="153" t="s">
        <v>381</v>
      </c>
      <c r="C189" s="154" t="s">
        <v>624</v>
      </c>
    </row>
    <row r="190" spans="1:3" x14ac:dyDescent="0.25">
      <c r="A190" s="159" t="s">
        <v>300</v>
      </c>
      <c r="B190" s="153" t="s">
        <v>498</v>
      </c>
      <c r="C190" s="154"/>
    </row>
    <row r="191" spans="1:3" x14ac:dyDescent="0.25">
      <c r="A191" s="159" t="s">
        <v>241</v>
      </c>
      <c r="B191" s="153" t="s">
        <v>514</v>
      </c>
      <c r="C191" s="154"/>
    </row>
    <row r="192" spans="1:3" x14ac:dyDescent="0.25">
      <c r="A192" s="159" t="s">
        <v>253</v>
      </c>
      <c r="B192" s="153" t="s">
        <v>342</v>
      </c>
      <c r="C192" s="154"/>
    </row>
    <row r="193" spans="1:3" x14ac:dyDescent="0.25">
      <c r="A193" s="159" t="s">
        <v>283</v>
      </c>
      <c r="B193" s="153" t="s">
        <v>383</v>
      </c>
      <c r="C193" s="154"/>
    </row>
    <row r="194" spans="1:3" x14ac:dyDescent="0.25">
      <c r="A194" s="159" t="s">
        <v>87</v>
      </c>
      <c r="B194" s="153" t="s">
        <v>594</v>
      </c>
      <c r="C194" s="154"/>
    </row>
    <row r="195" spans="1:3" x14ac:dyDescent="0.25">
      <c r="A195" s="159" t="s">
        <v>263</v>
      </c>
      <c r="B195" s="153" t="s">
        <v>392</v>
      </c>
      <c r="C195" s="154"/>
    </row>
    <row r="196" spans="1:3" x14ac:dyDescent="0.25">
      <c r="A196" s="159" t="s">
        <v>298</v>
      </c>
      <c r="B196" s="153" t="s">
        <v>495</v>
      </c>
      <c r="C196" s="154"/>
    </row>
    <row r="197" spans="1:3" x14ac:dyDescent="0.25">
      <c r="A197" s="159" t="s">
        <v>257</v>
      </c>
      <c r="B197" s="153" t="s">
        <v>348</v>
      </c>
      <c r="C197" s="154"/>
    </row>
    <row r="198" spans="1:3" x14ac:dyDescent="0.25">
      <c r="A198" s="159" t="s">
        <v>172</v>
      </c>
      <c r="B198" s="153" t="s">
        <v>473</v>
      </c>
      <c r="C198" s="154" t="s">
        <v>621</v>
      </c>
    </row>
    <row r="199" spans="1:3" x14ac:dyDescent="0.25">
      <c r="A199" s="159" t="s">
        <v>243</v>
      </c>
      <c r="B199" s="153" t="s">
        <v>516</v>
      </c>
      <c r="C199" s="154"/>
    </row>
    <row r="200" spans="1:3" x14ac:dyDescent="0.25">
      <c r="A200" s="160" t="s">
        <v>776</v>
      </c>
      <c r="B200" s="153" t="s">
        <v>777</v>
      </c>
      <c r="C200" s="154"/>
    </row>
    <row r="201" spans="1:3" x14ac:dyDescent="0.25">
      <c r="A201" s="159" t="s">
        <v>180</v>
      </c>
      <c r="B201" s="153" t="s">
        <v>488</v>
      </c>
      <c r="C201" s="154"/>
    </row>
    <row r="202" spans="1:3" x14ac:dyDescent="0.25">
      <c r="A202" s="159" t="s">
        <v>266</v>
      </c>
      <c r="B202" s="153" t="s">
        <v>396</v>
      </c>
      <c r="C202" s="154"/>
    </row>
    <row r="203" spans="1:3" x14ac:dyDescent="0.25">
      <c r="A203" s="159" t="s">
        <v>194</v>
      </c>
      <c r="B203" s="153" t="s">
        <v>360</v>
      </c>
      <c r="C203" s="154"/>
    </row>
    <row r="204" spans="1:3" x14ac:dyDescent="0.25">
      <c r="A204" s="159" t="s">
        <v>203</v>
      </c>
      <c r="B204" s="153" t="s">
        <v>424</v>
      </c>
      <c r="C204" s="154"/>
    </row>
    <row r="205" spans="1:3" x14ac:dyDescent="0.25">
      <c r="A205" s="159" t="s">
        <v>272</v>
      </c>
      <c r="B205" s="153" t="s">
        <v>582</v>
      </c>
      <c r="C205" s="154"/>
    </row>
    <row r="206" spans="1:3" x14ac:dyDescent="0.25">
      <c r="A206" s="159" t="s">
        <v>69</v>
      </c>
      <c r="B206" s="153" t="s">
        <v>778</v>
      </c>
      <c r="C206" s="154"/>
    </row>
    <row r="207" spans="1:3" x14ac:dyDescent="0.25">
      <c r="A207" s="159" t="s">
        <v>260</v>
      </c>
      <c r="B207" s="153" t="s">
        <v>350</v>
      </c>
      <c r="C207" s="154"/>
    </row>
    <row r="208" spans="1:3" x14ac:dyDescent="0.25">
      <c r="A208" s="159" t="s">
        <v>85</v>
      </c>
      <c r="B208" s="153" t="s">
        <v>592</v>
      </c>
      <c r="C208" s="154"/>
    </row>
    <row r="209" spans="1:3" x14ac:dyDescent="0.25">
      <c r="A209" s="160" t="s">
        <v>779</v>
      </c>
      <c r="B209" s="153" t="s">
        <v>780</v>
      </c>
      <c r="C209" s="154"/>
    </row>
    <row r="210" spans="1:3" x14ac:dyDescent="0.25">
      <c r="A210" s="159" t="s">
        <v>235</v>
      </c>
      <c r="B210" s="153" t="s">
        <v>508</v>
      </c>
      <c r="C210" s="154"/>
    </row>
    <row r="211" spans="1:3" x14ac:dyDescent="0.25">
      <c r="A211" s="159" t="s">
        <v>199</v>
      </c>
      <c r="B211" s="153" t="s">
        <v>420</v>
      </c>
      <c r="C211" s="154"/>
    </row>
    <row r="212" spans="1:3" x14ac:dyDescent="0.25">
      <c r="A212" s="159" t="s">
        <v>201</v>
      </c>
      <c r="B212" s="153" t="s">
        <v>422</v>
      </c>
      <c r="C212" s="154"/>
    </row>
    <row r="213" spans="1:3" x14ac:dyDescent="0.25">
      <c r="A213" s="159" t="s">
        <v>337</v>
      </c>
      <c r="B213" s="155" t="s">
        <v>642</v>
      </c>
      <c r="C213" s="154"/>
    </row>
    <row r="214" spans="1:3" x14ac:dyDescent="0.25">
      <c r="A214" s="159" t="s">
        <v>198</v>
      </c>
      <c r="B214" s="153" t="s">
        <v>364</v>
      </c>
      <c r="C214" s="154"/>
    </row>
    <row r="215" spans="1:3" x14ac:dyDescent="0.25">
      <c r="A215" s="159" t="s">
        <v>286</v>
      </c>
      <c r="B215" s="153" t="s">
        <v>398</v>
      </c>
      <c r="C215" s="154"/>
    </row>
    <row r="216" spans="1:3" x14ac:dyDescent="0.25">
      <c r="A216" s="159" t="s">
        <v>190</v>
      </c>
      <c r="B216" s="153" t="s">
        <v>572</v>
      </c>
      <c r="C216" s="154"/>
    </row>
    <row r="217" spans="1:3" x14ac:dyDescent="0.25">
      <c r="A217" s="159" t="s">
        <v>231</v>
      </c>
      <c r="B217" s="153" t="s">
        <v>781</v>
      </c>
      <c r="C217" s="154"/>
    </row>
    <row r="218" spans="1:3" x14ac:dyDescent="0.25">
      <c r="A218" s="159" t="s">
        <v>232</v>
      </c>
      <c r="B218" s="153" t="s">
        <v>767</v>
      </c>
      <c r="C218" s="154"/>
    </row>
    <row r="219" spans="1:3" x14ac:dyDescent="0.25">
      <c r="A219" s="159" t="s">
        <v>182</v>
      </c>
      <c r="B219" s="153" t="s">
        <v>500</v>
      </c>
      <c r="C219" s="154"/>
    </row>
    <row r="220" spans="1:3" x14ac:dyDescent="0.25">
      <c r="A220" s="159" t="s">
        <v>44</v>
      </c>
      <c r="B220" s="153" t="s">
        <v>478</v>
      </c>
      <c r="C220" s="154"/>
    </row>
    <row r="221" spans="1:3" x14ac:dyDescent="0.25">
      <c r="A221" s="159" t="s">
        <v>216</v>
      </c>
      <c r="B221" s="153" t="s">
        <v>431</v>
      </c>
      <c r="C221" s="154"/>
    </row>
    <row r="222" spans="1:3" x14ac:dyDescent="0.25">
      <c r="A222" s="159" t="s">
        <v>42</v>
      </c>
      <c r="B222" s="153" t="s">
        <v>391</v>
      </c>
      <c r="C222" s="154"/>
    </row>
    <row r="223" spans="1:3" x14ac:dyDescent="0.25">
      <c r="A223" s="159" t="s">
        <v>261</v>
      </c>
      <c r="B223" s="153" t="s">
        <v>351</v>
      </c>
      <c r="C223" s="154"/>
    </row>
    <row r="224" spans="1:3" x14ac:dyDescent="0.25">
      <c r="A224" s="159" t="s">
        <v>145</v>
      </c>
      <c r="B224" s="153" t="s">
        <v>372</v>
      </c>
      <c r="C224" s="154"/>
    </row>
    <row r="225" spans="1:3" x14ac:dyDescent="0.25">
      <c r="A225" s="159" t="s">
        <v>37</v>
      </c>
      <c r="B225" s="153" t="s">
        <v>344</v>
      </c>
      <c r="C225" s="154"/>
    </row>
    <row r="226" spans="1:3" x14ac:dyDescent="0.25">
      <c r="A226" s="159" t="s">
        <v>67</v>
      </c>
      <c r="B226" s="153" t="s">
        <v>558</v>
      </c>
      <c r="C226" s="154"/>
    </row>
    <row r="227" spans="1:3" x14ac:dyDescent="0.25">
      <c r="A227" s="159" t="s">
        <v>220</v>
      </c>
      <c r="B227" s="153" t="s">
        <v>435</v>
      </c>
      <c r="C227" s="154"/>
    </row>
    <row r="228" spans="1:3" x14ac:dyDescent="0.25">
      <c r="A228" s="159" t="s">
        <v>192</v>
      </c>
      <c r="B228" s="153" t="s">
        <v>574</v>
      </c>
      <c r="C228" s="154"/>
    </row>
    <row r="229" spans="1:3" x14ac:dyDescent="0.25">
      <c r="A229" s="159" t="s">
        <v>128</v>
      </c>
      <c r="B229" s="153" t="s">
        <v>460</v>
      </c>
      <c r="C229" s="154" t="s">
        <v>624</v>
      </c>
    </row>
    <row r="230" spans="1:3" x14ac:dyDescent="0.25">
      <c r="A230" s="159" t="s">
        <v>92</v>
      </c>
      <c r="B230" s="153" t="s">
        <v>599</v>
      </c>
      <c r="C230" s="154"/>
    </row>
    <row r="231" spans="1:3" x14ac:dyDescent="0.25">
      <c r="A231" s="159" t="s">
        <v>97</v>
      </c>
      <c r="B231" s="153" t="s">
        <v>401</v>
      </c>
      <c r="C231" s="154"/>
    </row>
    <row r="232" spans="1:3" x14ac:dyDescent="0.25">
      <c r="A232" s="159" t="s">
        <v>306</v>
      </c>
      <c r="B232" s="153" t="s">
        <v>524</v>
      </c>
      <c r="C232" s="154"/>
    </row>
    <row r="233" spans="1:3" x14ac:dyDescent="0.25">
      <c r="A233" s="159" t="s">
        <v>159</v>
      </c>
      <c r="B233" s="153" t="s">
        <v>413</v>
      </c>
      <c r="C233" s="154"/>
    </row>
    <row r="234" spans="1:3" x14ac:dyDescent="0.25">
      <c r="A234" s="159" t="s">
        <v>335</v>
      </c>
      <c r="B234" s="153" t="s">
        <v>643</v>
      </c>
      <c r="C234" s="154"/>
    </row>
    <row r="235" spans="1:3" x14ac:dyDescent="0.25">
      <c r="A235" s="159" t="s">
        <v>336</v>
      </c>
      <c r="B235" s="153" t="s">
        <v>644</v>
      </c>
      <c r="C235" s="154"/>
    </row>
    <row r="236" spans="1:3" x14ac:dyDescent="0.25">
      <c r="A236" s="159" t="s">
        <v>210</v>
      </c>
      <c r="B236" s="153" t="s">
        <v>425</v>
      </c>
      <c r="C236" s="154"/>
    </row>
    <row r="237" spans="1:3" x14ac:dyDescent="0.25">
      <c r="A237" s="159" t="s">
        <v>309</v>
      </c>
      <c r="B237" s="153" t="s">
        <v>526</v>
      </c>
      <c r="C237" s="154"/>
    </row>
    <row r="238" spans="1:3" x14ac:dyDescent="0.25">
      <c r="A238" s="159" t="s">
        <v>109</v>
      </c>
      <c r="B238" s="153" t="s">
        <v>604</v>
      </c>
      <c r="C238" s="154"/>
    </row>
    <row r="239" spans="1:3" x14ac:dyDescent="0.25">
      <c r="A239" s="159" t="s">
        <v>53</v>
      </c>
      <c r="B239" s="153" t="s">
        <v>506</v>
      </c>
      <c r="C239" s="154"/>
    </row>
    <row r="240" spans="1:3" x14ac:dyDescent="0.25">
      <c r="A240" s="159" t="s">
        <v>196</v>
      </c>
      <c r="B240" s="153" t="s">
        <v>362</v>
      </c>
      <c r="C240" s="154"/>
    </row>
    <row r="241" spans="1:3" x14ac:dyDescent="0.25">
      <c r="A241" s="159" t="s">
        <v>338</v>
      </c>
      <c r="B241" s="153" t="s">
        <v>522</v>
      </c>
      <c r="C241" s="154"/>
    </row>
    <row r="242" spans="1:3" x14ac:dyDescent="0.25">
      <c r="A242" s="159" t="s">
        <v>178</v>
      </c>
      <c r="B242" s="153" t="s">
        <v>487</v>
      </c>
      <c r="C242" s="154"/>
    </row>
    <row r="243" spans="1:3" x14ac:dyDescent="0.25">
      <c r="A243" s="159" t="s">
        <v>225</v>
      </c>
      <c r="B243" s="153" t="s">
        <v>440</v>
      </c>
      <c r="C243" s="154"/>
    </row>
    <row r="244" spans="1:3" x14ac:dyDescent="0.25">
      <c r="A244" s="159" t="s">
        <v>133</v>
      </c>
      <c r="B244" s="153" t="s">
        <v>530</v>
      </c>
      <c r="C244" s="154" t="s">
        <v>624</v>
      </c>
    </row>
    <row r="245" spans="1:3" x14ac:dyDescent="0.25">
      <c r="A245" s="159" t="s">
        <v>217</v>
      </c>
      <c r="B245" s="153" t="s">
        <v>432</v>
      </c>
      <c r="C245" s="154"/>
    </row>
    <row r="246" spans="1:3" x14ac:dyDescent="0.25">
      <c r="A246" s="159" t="s">
        <v>322</v>
      </c>
      <c r="B246" s="153" t="s">
        <v>542</v>
      </c>
      <c r="C246" s="154"/>
    </row>
    <row r="247" spans="1:3" x14ac:dyDescent="0.25">
      <c r="A247" s="159" t="s">
        <v>223</v>
      </c>
      <c r="B247" s="153" t="s">
        <v>438</v>
      </c>
      <c r="C247" s="154"/>
    </row>
    <row r="248" spans="1:3" x14ac:dyDescent="0.25">
      <c r="A248" s="159" t="s">
        <v>289</v>
      </c>
      <c r="B248" s="153" t="s">
        <v>400</v>
      </c>
      <c r="C248" s="154"/>
    </row>
    <row r="249" spans="1:3" x14ac:dyDescent="0.25">
      <c r="A249" s="159" t="s">
        <v>183</v>
      </c>
      <c r="B249" s="153" t="s">
        <v>501</v>
      </c>
      <c r="C249" s="154"/>
    </row>
    <row r="250" spans="1:3" x14ac:dyDescent="0.25">
      <c r="A250" s="159" t="s">
        <v>207</v>
      </c>
      <c r="B250" s="153" t="s">
        <v>447</v>
      </c>
      <c r="C250" s="154"/>
    </row>
    <row r="251" spans="1:3" x14ac:dyDescent="0.25">
      <c r="A251" s="159" t="s">
        <v>303</v>
      </c>
      <c r="B251" s="153" t="s">
        <v>419</v>
      </c>
      <c r="C251" s="154"/>
    </row>
    <row r="252" spans="1:3" x14ac:dyDescent="0.25">
      <c r="A252" s="159" t="s">
        <v>176</v>
      </c>
      <c r="B252" s="153" t="s">
        <v>485</v>
      </c>
      <c r="C252" s="154"/>
    </row>
    <row r="253" spans="1:3" x14ac:dyDescent="0.25">
      <c r="A253" s="159" t="s">
        <v>54</v>
      </c>
      <c r="B253" s="153" t="s">
        <v>547</v>
      </c>
      <c r="C253" s="154"/>
    </row>
    <row r="254" spans="1:3" x14ac:dyDescent="0.25">
      <c r="A254" s="159" t="s">
        <v>68</v>
      </c>
      <c r="B254" s="153" t="s">
        <v>782</v>
      </c>
      <c r="C254" s="154"/>
    </row>
    <row r="255" spans="1:3" x14ac:dyDescent="0.25">
      <c r="A255" s="159" t="s">
        <v>43</v>
      </c>
      <c r="B255" s="153" t="s">
        <v>477</v>
      </c>
      <c r="C255" s="154"/>
    </row>
    <row r="256" spans="1:3" x14ac:dyDescent="0.25">
      <c r="A256" s="159" t="s">
        <v>93</v>
      </c>
      <c r="B256" s="153" t="s">
        <v>645</v>
      </c>
      <c r="C256" s="154"/>
    </row>
    <row r="257" spans="1:3" x14ac:dyDescent="0.25">
      <c r="A257" s="159" t="s">
        <v>327</v>
      </c>
      <c r="B257" s="153" t="s">
        <v>646</v>
      </c>
      <c r="C257" s="154"/>
    </row>
    <row r="258" spans="1:3" x14ac:dyDescent="0.25">
      <c r="A258" s="159" t="s">
        <v>265</v>
      </c>
      <c r="B258" s="153" t="s">
        <v>394</v>
      </c>
      <c r="C258" s="154"/>
    </row>
    <row r="259" spans="1:3" x14ac:dyDescent="0.25">
      <c r="A259" s="159" t="s">
        <v>262</v>
      </c>
      <c r="B259" s="153" t="s">
        <v>374</v>
      </c>
      <c r="C259" s="154"/>
    </row>
    <row r="260" spans="1:3" x14ac:dyDescent="0.25">
      <c r="A260" s="159" t="s">
        <v>354</v>
      </c>
      <c r="B260" s="153" t="s">
        <v>353</v>
      </c>
      <c r="C260" s="154"/>
    </row>
    <row r="261" spans="1:3" x14ac:dyDescent="0.25">
      <c r="A261" s="159" t="s">
        <v>234</v>
      </c>
      <c r="B261" s="153" t="s">
        <v>507</v>
      </c>
      <c r="C261" s="154"/>
    </row>
    <row r="262" spans="1:3" x14ac:dyDescent="0.25">
      <c r="A262" s="159" t="s">
        <v>89</v>
      </c>
      <c r="B262" s="153" t="s">
        <v>596</v>
      </c>
      <c r="C262" s="154"/>
    </row>
    <row r="263" spans="1:3" x14ac:dyDescent="0.25">
      <c r="A263" s="159" t="s">
        <v>136</v>
      </c>
      <c r="B263" s="153" t="s">
        <v>533</v>
      </c>
      <c r="C263" s="154" t="s">
        <v>624</v>
      </c>
    </row>
    <row r="264" spans="1:3" x14ac:dyDescent="0.25">
      <c r="A264" s="159" t="s">
        <v>324</v>
      </c>
      <c r="B264" s="153" t="s">
        <v>544</v>
      </c>
      <c r="C264" s="154"/>
    </row>
    <row r="265" spans="1:3" x14ac:dyDescent="0.25">
      <c r="A265" s="159" t="s">
        <v>230</v>
      </c>
      <c r="B265" s="153" t="s">
        <v>783</v>
      </c>
      <c r="C265" s="154"/>
    </row>
    <row r="266" spans="1:3" x14ac:dyDescent="0.25">
      <c r="A266" s="159" t="s">
        <v>249</v>
      </c>
      <c r="B266" s="153" t="s">
        <v>784</v>
      </c>
      <c r="C266" s="154"/>
    </row>
    <row r="267" spans="1:3" x14ac:dyDescent="0.25">
      <c r="A267" s="159" t="s">
        <v>229</v>
      </c>
      <c r="B267" s="153" t="s">
        <v>785</v>
      </c>
      <c r="C267" s="154"/>
    </row>
    <row r="268" spans="1:3" x14ac:dyDescent="0.25">
      <c r="A268" s="159" t="s">
        <v>76</v>
      </c>
      <c r="B268" s="153" t="s">
        <v>565</v>
      </c>
      <c r="C268" s="154"/>
    </row>
    <row r="269" spans="1:3" x14ac:dyDescent="0.25">
      <c r="A269" s="159" t="s">
        <v>239</v>
      </c>
      <c r="B269" s="153" t="s">
        <v>512</v>
      </c>
      <c r="C269" s="154"/>
    </row>
    <row r="270" spans="1:3" x14ac:dyDescent="0.25">
      <c r="A270" s="159" t="s">
        <v>112</v>
      </c>
      <c r="B270" s="153" t="s">
        <v>607</v>
      </c>
      <c r="C270" s="154"/>
    </row>
    <row r="271" spans="1:3" x14ac:dyDescent="0.25">
      <c r="A271" s="159" t="s">
        <v>208</v>
      </c>
      <c r="B271" s="155" t="s">
        <v>647</v>
      </c>
      <c r="C271" s="154"/>
    </row>
    <row r="272" spans="1:3" x14ac:dyDescent="0.25">
      <c r="A272" s="159" t="s">
        <v>236</v>
      </c>
      <c r="B272" s="153" t="s">
        <v>509</v>
      </c>
      <c r="C272" s="154"/>
    </row>
    <row r="273" spans="1:3" x14ac:dyDescent="0.25">
      <c r="A273" s="159" t="s">
        <v>157</v>
      </c>
      <c r="B273" s="153" t="s">
        <v>411</v>
      </c>
      <c r="C273" s="154"/>
    </row>
    <row r="274" spans="1:3" x14ac:dyDescent="0.25">
      <c r="A274" s="159" t="s">
        <v>222</v>
      </c>
      <c r="B274" s="153" t="s">
        <v>437</v>
      </c>
      <c r="C274" s="154"/>
    </row>
    <row r="275" spans="1:3" x14ac:dyDescent="0.25">
      <c r="A275" s="159" t="s">
        <v>84</v>
      </c>
      <c r="B275" s="153" t="s">
        <v>591</v>
      </c>
      <c r="C275" s="154"/>
    </row>
    <row r="276" spans="1:3" x14ac:dyDescent="0.25">
      <c r="A276" s="159" t="s">
        <v>193</v>
      </c>
      <c r="B276" s="153" t="s">
        <v>575</v>
      </c>
      <c r="C276" s="154"/>
    </row>
    <row r="277" spans="1:3" x14ac:dyDescent="0.25">
      <c r="A277" s="159" t="s">
        <v>100</v>
      </c>
      <c r="B277" s="153" t="s">
        <v>450</v>
      </c>
      <c r="C277" s="154"/>
    </row>
    <row r="278" spans="1:3" x14ac:dyDescent="0.25">
      <c r="A278" s="159" t="s">
        <v>170</v>
      </c>
      <c r="B278" s="153" t="s">
        <v>471</v>
      </c>
      <c r="C278" s="154" t="s">
        <v>621</v>
      </c>
    </row>
    <row r="279" spans="1:3" x14ac:dyDescent="0.25">
      <c r="A279" s="159" t="s">
        <v>299</v>
      </c>
      <c r="B279" s="153" t="s">
        <v>497</v>
      </c>
      <c r="C279" s="154"/>
    </row>
    <row r="280" spans="1:3" x14ac:dyDescent="0.25">
      <c r="A280" s="159" t="s">
        <v>113</v>
      </c>
      <c r="B280" s="153" t="s">
        <v>608</v>
      </c>
      <c r="C280" s="154"/>
    </row>
    <row r="281" spans="1:3" x14ac:dyDescent="0.25">
      <c r="A281" s="159" t="s">
        <v>269</v>
      </c>
      <c r="B281" s="153" t="s">
        <v>580</v>
      </c>
      <c r="C281" s="154"/>
    </row>
    <row r="282" spans="1:3" x14ac:dyDescent="0.25">
      <c r="A282" s="159" t="s">
        <v>121</v>
      </c>
      <c r="B282" s="153" t="s">
        <v>376</v>
      </c>
      <c r="C282" s="154" t="s">
        <v>624</v>
      </c>
    </row>
    <row r="283" spans="1:3" x14ac:dyDescent="0.25">
      <c r="A283" s="159" t="s">
        <v>125</v>
      </c>
      <c r="B283" s="153" t="s">
        <v>457</v>
      </c>
      <c r="C283" s="154" t="s">
        <v>624</v>
      </c>
    </row>
    <row r="284" spans="1:3" x14ac:dyDescent="0.25">
      <c r="A284" s="159" t="s">
        <v>219</v>
      </c>
      <c r="B284" s="153" t="s">
        <v>434</v>
      </c>
      <c r="C284" s="154"/>
    </row>
    <row r="285" spans="1:3" x14ac:dyDescent="0.25">
      <c r="A285" s="159" t="s">
        <v>188</v>
      </c>
      <c r="B285" s="153" t="s">
        <v>570</v>
      </c>
      <c r="C285" s="154"/>
    </row>
    <row r="286" spans="1:3" x14ac:dyDescent="0.25">
      <c r="A286" s="159" t="s">
        <v>105</v>
      </c>
      <c r="B286" s="153" t="s">
        <v>601</v>
      </c>
      <c r="C286" s="154"/>
    </row>
    <row r="287" spans="1:3" x14ac:dyDescent="0.25">
      <c r="A287" s="159" t="s">
        <v>238</v>
      </c>
      <c r="B287" s="153" t="s">
        <v>511</v>
      </c>
      <c r="C287" s="154"/>
    </row>
    <row r="288" spans="1:3" x14ac:dyDescent="0.25">
      <c r="A288" s="159" t="s">
        <v>73</v>
      </c>
      <c r="B288" s="153" t="s">
        <v>562</v>
      </c>
      <c r="C288" s="154"/>
    </row>
    <row r="289" spans="1:3" x14ac:dyDescent="0.25">
      <c r="A289" s="159" t="s">
        <v>138</v>
      </c>
      <c r="B289" s="153" t="s">
        <v>365</v>
      </c>
      <c r="C289" s="154"/>
    </row>
    <row r="290" spans="1:3" x14ac:dyDescent="0.25">
      <c r="A290" s="159" t="s">
        <v>215</v>
      </c>
      <c r="B290" s="153" t="s">
        <v>430</v>
      </c>
      <c r="C290" s="154"/>
    </row>
    <row r="291" spans="1:3" x14ac:dyDescent="0.25">
      <c r="A291" s="159" t="s">
        <v>137</v>
      </c>
      <c r="B291" s="153" t="s">
        <v>576</v>
      </c>
      <c r="C291" s="154" t="s">
        <v>624</v>
      </c>
    </row>
    <row r="292" spans="1:3" x14ac:dyDescent="0.25">
      <c r="A292" s="159" t="s">
        <v>96</v>
      </c>
      <c r="B292" s="153" t="s">
        <v>397</v>
      </c>
      <c r="C292" s="154"/>
    </row>
    <row r="293" spans="1:3" x14ac:dyDescent="0.25">
      <c r="A293" s="159" t="s">
        <v>271</v>
      </c>
      <c r="B293" s="153" t="s">
        <v>581</v>
      </c>
      <c r="C293" s="154"/>
    </row>
    <row r="294" spans="1:3" x14ac:dyDescent="0.25">
      <c r="A294" s="159" t="s">
        <v>267</v>
      </c>
      <c r="B294" s="153" t="s">
        <v>578</v>
      </c>
      <c r="C294" s="154"/>
    </row>
    <row r="295" spans="1:3" x14ac:dyDescent="0.25">
      <c r="A295" s="159" t="s">
        <v>117</v>
      </c>
      <c r="B295" s="153" t="s">
        <v>612</v>
      </c>
      <c r="C295" s="154"/>
    </row>
    <row r="296" spans="1:3" x14ac:dyDescent="0.25">
      <c r="A296" s="159" t="s">
        <v>287</v>
      </c>
      <c r="B296" s="153" t="s">
        <v>399</v>
      </c>
      <c r="C296" s="154"/>
    </row>
    <row r="297" spans="1:3" x14ac:dyDescent="0.25">
      <c r="A297" s="159" t="s">
        <v>141</v>
      </c>
      <c r="B297" s="153" t="s">
        <v>369</v>
      </c>
      <c r="C297" s="154"/>
    </row>
    <row r="298" spans="1:3" x14ac:dyDescent="0.25">
      <c r="A298" s="159" t="s">
        <v>34</v>
      </c>
      <c r="B298" s="153" t="s">
        <v>340</v>
      </c>
      <c r="C298" s="154"/>
    </row>
    <row r="299" spans="1:3" x14ac:dyDescent="0.25">
      <c r="A299" s="159" t="s">
        <v>274</v>
      </c>
      <c r="B299" s="153" t="s">
        <v>386</v>
      </c>
      <c r="C299" s="154" t="s">
        <v>624</v>
      </c>
    </row>
    <row r="300" spans="1:3" x14ac:dyDescent="0.25">
      <c r="A300" s="159" t="s">
        <v>72</v>
      </c>
      <c r="B300" s="153" t="s">
        <v>561</v>
      </c>
      <c r="C300" s="154"/>
    </row>
    <row r="301" spans="1:3" x14ac:dyDescent="0.25">
      <c r="A301" s="159" t="s">
        <v>281</v>
      </c>
      <c r="B301" s="153" t="s">
        <v>359</v>
      </c>
      <c r="C301" s="154"/>
    </row>
    <row r="302" spans="1:3" x14ac:dyDescent="0.25">
      <c r="A302" s="159" t="s">
        <v>118</v>
      </c>
      <c r="B302" s="153" t="s">
        <v>648</v>
      </c>
      <c r="C302" s="154"/>
    </row>
    <row r="303" spans="1:3" x14ac:dyDescent="0.25">
      <c r="A303" s="159" t="s">
        <v>65</v>
      </c>
      <c r="B303" s="153" t="s">
        <v>649</v>
      </c>
      <c r="C303" s="154"/>
    </row>
    <row r="304" spans="1:3" x14ac:dyDescent="0.25">
      <c r="A304" s="160" t="s">
        <v>786</v>
      </c>
      <c r="B304" s="153" t="s">
        <v>787</v>
      </c>
      <c r="C304" s="154"/>
    </row>
    <row r="305" spans="1:3" x14ac:dyDescent="0.25">
      <c r="A305" s="159" t="s">
        <v>174</v>
      </c>
      <c r="B305" s="153" t="s">
        <v>475</v>
      </c>
      <c r="C305" s="154" t="s">
        <v>621</v>
      </c>
    </row>
    <row r="306" spans="1:3" x14ac:dyDescent="0.25">
      <c r="A306" s="159" t="s">
        <v>247</v>
      </c>
      <c r="B306" s="153" t="s">
        <v>520</v>
      </c>
      <c r="C306" s="154"/>
    </row>
    <row r="307" spans="1:3" x14ac:dyDescent="0.25">
      <c r="A307" s="159" t="s">
        <v>129</v>
      </c>
      <c r="B307" s="153" t="s">
        <v>462</v>
      </c>
      <c r="C307" s="154" t="s">
        <v>624</v>
      </c>
    </row>
    <row r="308" spans="1:3" x14ac:dyDescent="0.25">
      <c r="A308" s="160" t="s">
        <v>788</v>
      </c>
      <c r="B308" s="153" t="s">
        <v>789</v>
      </c>
      <c r="C308" s="154"/>
    </row>
    <row r="309" spans="1:3" x14ac:dyDescent="0.25">
      <c r="A309" s="159" t="s">
        <v>48</v>
      </c>
      <c r="B309" s="153" t="s">
        <v>482</v>
      </c>
      <c r="C309" s="154"/>
    </row>
    <row r="310" spans="1:3" x14ac:dyDescent="0.25">
      <c r="A310" s="159" t="s">
        <v>184</v>
      </c>
      <c r="B310" s="153" t="s">
        <v>502</v>
      </c>
      <c r="C310" s="154"/>
    </row>
    <row r="311" spans="1:3" x14ac:dyDescent="0.25">
      <c r="A311" s="159" t="s">
        <v>292</v>
      </c>
      <c r="B311" s="153" t="s">
        <v>404</v>
      </c>
      <c r="C311" s="154"/>
    </row>
    <row r="312" spans="1:3" x14ac:dyDescent="0.25">
      <c r="A312" s="159" t="s">
        <v>168</v>
      </c>
      <c r="B312" s="153" t="s">
        <v>469</v>
      </c>
      <c r="C312" s="154" t="s">
        <v>621</v>
      </c>
    </row>
    <row r="313" spans="1:3" x14ac:dyDescent="0.25">
      <c r="A313" s="159" t="s">
        <v>160</v>
      </c>
      <c r="B313" s="153" t="s">
        <v>414</v>
      </c>
      <c r="C313" s="154"/>
    </row>
    <row r="314" spans="1:3" x14ac:dyDescent="0.25">
      <c r="A314" s="159" t="s">
        <v>123</v>
      </c>
      <c r="B314" s="153" t="s">
        <v>454</v>
      </c>
      <c r="C314" s="154" t="s">
        <v>624</v>
      </c>
    </row>
    <row r="315" spans="1:3" x14ac:dyDescent="0.25">
      <c r="A315" s="159" t="s">
        <v>148</v>
      </c>
      <c r="B315" s="153" t="s">
        <v>379</v>
      </c>
      <c r="C315" s="154"/>
    </row>
    <row r="316" spans="1:3" x14ac:dyDescent="0.25">
      <c r="A316" s="159" t="s">
        <v>107</v>
      </c>
      <c r="B316" s="153" t="s">
        <v>603</v>
      </c>
      <c r="C316" s="154"/>
    </row>
    <row r="317" spans="1:3" x14ac:dyDescent="0.25">
      <c r="A317" s="159" t="s">
        <v>186</v>
      </c>
      <c r="B317" s="153" t="s">
        <v>650</v>
      </c>
      <c r="C317" s="154"/>
    </row>
    <row r="318" spans="1:3" x14ac:dyDescent="0.25">
      <c r="A318" s="159" t="s">
        <v>116</v>
      </c>
      <c r="B318" s="153" t="s">
        <v>611</v>
      </c>
      <c r="C318" s="154"/>
    </row>
  </sheetData>
  <autoFilter ref="A2:C318" xr:uid="{7A056149-12C3-4FAC-88D2-9BBF20940B2D}"/>
  <sortState xmlns:xlrd2="http://schemas.microsoft.com/office/spreadsheetml/2017/richdata2" ref="A3:C318">
    <sortCondition ref="B3:B31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EB4B-898D-418E-9CAC-B3D935C8850A}">
  <sheetPr>
    <tabColor theme="8" tint="0.79998168889431442"/>
  </sheetPr>
  <dimension ref="A1:A24"/>
  <sheetViews>
    <sheetView workbookViewId="0">
      <selection activeCell="A7" sqref="A7"/>
    </sheetView>
  </sheetViews>
  <sheetFormatPr defaultRowHeight="15" x14ac:dyDescent="0.25"/>
  <cols>
    <col min="1" max="1" width="117.7109375" style="1" customWidth="1"/>
  </cols>
  <sheetData>
    <row r="1" spans="1:1" s="52" customFormat="1" ht="60" x14ac:dyDescent="0.2">
      <c r="A1" s="51" t="s">
        <v>678</v>
      </c>
    </row>
    <row r="2" spans="1:1" s="52" customFormat="1" x14ac:dyDescent="0.2">
      <c r="A2" s="53" t="s">
        <v>658</v>
      </c>
    </row>
    <row r="3" spans="1:1" s="52" customFormat="1" x14ac:dyDescent="0.2">
      <c r="A3" s="53" t="s">
        <v>659</v>
      </c>
    </row>
    <row r="4" spans="1:1" s="52" customFormat="1" x14ac:dyDescent="0.2">
      <c r="A4" s="53" t="s">
        <v>660</v>
      </c>
    </row>
    <row r="5" spans="1:1" s="52" customFormat="1" x14ac:dyDescent="0.2">
      <c r="A5" s="53" t="s">
        <v>661</v>
      </c>
    </row>
    <row r="6" spans="1:1" s="52" customFormat="1" ht="45" x14ac:dyDescent="0.2">
      <c r="A6" s="53" t="s">
        <v>662</v>
      </c>
    </row>
    <row r="7" spans="1:1" s="52" customFormat="1" ht="30" x14ac:dyDescent="0.2">
      <c r="A7" s="53" t="s">
        <v>663</v>
      </c>
    </row>
    <row r="8" spans="1:1" x14ac:dyDescent="0.25">
      <c r="A8" s="45"/>
    </row>
    <row r="10" spans="1:1" ht="17.25" x14ac:dyDescent="0.25">
      <c r="A10" s="46" t="s">
        <v>664</v>
      </c>
    </row>
    <row r="11" spans="1:1" s="2" customFormat="1" x14ac:dyDescent="0.25">
      <c r="A11" s="101" t="s">
        <v>665</v>
      </c>
    </row>
    <row r="12" spans="1:1" x14ac:dyDescent="0.25">
      <c r="A12" s="48" t="s">
        <v>666</v>
      </c>
    </row>
    <row r="13" spans="1:1" ht="30" x14ac:dyDescent="0.25">
      <c r="A13" s="48" t="s">
        <v>667</v>
      </c>
    </row>
    <row r="14" spans="1:1" s="2" customFormat="1" x14ac:dyDescent="0.25">
      <c r="A14" s="100" t="s">
        <v>668</v>
      </c>
    </row>
    <row r="15" spans="1:1" x14ac:dyDescent="0.25">
      <c r="A15" s="47" t="s">
        <v>669</v>
      </c>
    </row>
    <row r="16" spans="1:1" x14ac:dyDescent="0.25">
      <c r="A16" s="48" t="s">
        <v>670</v>
      </c>
    </row>
    <row r="17" spans="1:1" ht="45" x14ac:dyDescent="0.25">
      <c r="A17" s="49" t="s">
        <v>671</v>
      </c>
    </row>
    <row r="18" spans="1:1" s="2" customFormat="1" ht="60" x14ac:dyDescent="0.25">
      <c r="A18" s="99" t="s">
        <v>672</v>
      </c>
    </row>
    <row r="19" spans="1:1" s="2" customFormat="1" x14ac:dyDescent="0.25">
      <c r="A19" s="48">
        <v>-2</v>
      </c>
    </row>
    <row r="20" spans="1:1" s="2" customFormat="1" ht="30" x14ac:dyDescent="0.25">
      <c r="A20" s="99" t="s">
        <v>673</v>
      </c>
    </row>
    <row r="21" spans="1:1" ht="45" x14ac:dyDescent="0.25">
      <c r="A21" s="49" t="s">
        <v>674</v>
      </c>
    </row>
    <row r="22" spans="1:1" ht="60" x14ac:dyDescent="0.25">
      <c r="A22" s="48" t="s">
        <v>675</v>
      </c>
    </row>
    <row r="23" spans="1:1" x14ac:dyDescent="0.25">
      <c r="A23" s="50" t="s">
        <v>676</v>
      </c>
    </row>
    <row r="24" spans="1:1" s="2" customFormat="1" x14ac:dyDescent="0.25">
      <c r="A24" s="101" t="s">
        <v>677</v>
      </c>
    </row>
  </sheetData>
  <sheetProtection sheet="1" objects="1" scenarios="1"/>
  <hyperlinks>
    <hyperlink ref="A1" r:id="rId1" display="WAC 392-172A-01075  Excess costs.  Excess costs means those costs that are in excess of the average annual per-student expenditure in a school district during the preceding school year for an elementary school or secondary school student, as may be appropriate, and that must be computed after deducting:" xr:uid="{C6970D08-D828-47CD-8D67-453BB88E2FF7}"/>
    <hyperlink ref="A11" r:id="rId2" display="https://www.law.cornell.edu/definitions/index.php?width=840&amp;height=800&amp;iframe=true&amp;def_id=489c155f025894392da6d6d45ae93d7d&amp;term_occur=999&amp;term_src=Title:34:Subtitle:B:Chapter:III:Part:300:Subpart:C:300.202" xr:uid="{917AF52B-3159-4500-B363-B41BF3127B16}"/>
    <hyperlink ref="A14" r:id="rId3" display="https://www.law.cornell.edu/definitions/index.php?width=840&amp;height=800&amp;iframe=true&amp;def_id=5610bc66d367e8bcdc16da4706fdf626&amp;term_occur=999&amp;term_src=Title:34:Subtitle:B:Chapter:III:Part:300:Subpart:C:300.202" xr:uid="{EE29DE84-5330-4F6E-9285-537EE601D58B}"/>
    <hyperlink ref="A18" r:id="rId4" display="https://www.law.cornell.edu/definitions/index.php?width=840&amp;height=800&amp;iframe=true&amp;def_id=5610bc66d367e8bcdc16da4706fdf626&amp;term_occur=999&amp;term_src=Title:34:Subtitle:B:Chapter:III:Part:300:Subpart:C:300.202" xr:uid="{19C87EEF-6B09-4DE6-8370-46D1FE83FC98}"/>
    <hyperlink ref="A20" r:id="rId5" display="https://www.law.cornell.edu/definitions/index.php?width=840&amp;height=800&amp;iframe=true&amp;def_id=489c155f025894392da6d6d45ae93d7d&amp;term_occur=999&amp;term_src=Title:34:Subtitle:B:Chapter:III:Part:300:Subpart:C:300.202" xr:uid="{BBD34EDD-347B-4A41-A0DF-6B3DA0544295}"/>
    <hyperlink ref="A24" r:id="rId6" location="a_2_A" display="https://www.law.cornell.edu/uscode/text/20/1413 - a_2_A" xr:uid="{08355849-8E9C-4ACA-9764-E47F29F45CC9}"/>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9B3C-94A0-40FB-BAA9-B0FA4672026E}">
  <dimension ref="A1:B31"/>
  <sheetViews>
    <sheetView workbookViewId="0">
      <selection activeCell="A32" sqref="A32"/>
    </sheetView>
  </sheetViews>
  <sheetFormatPr defaultRowHeight="15" x14ac:dyDescent="0.25"/>
  <cols>
    <col min="1" max="1" width="109.85546875" customWidth="1"/>
    <col min="2" max="2" width="13.5703125" customWidth="1"/>
  </cols>
  <sheetData>
    <row r="1" spans="1:2" ht="15.75" x14ac:dyDescent="0.25">
      <c r="A1" s="8" t="s">
        <v>2</v>
      </c>
    </row>
    <row r="2" spans="1:2" ht="105" x14ac:dyDescent="0.25">
      <c r="A2" s="1" t="s">
        <v>30</v>
      </c>
    </row>
    <row r="3" spans="1:2" ht="45" x14ac:dyDescent="0.25">
      <c r="A3" s="1" t="s">
        <v>731</v>
      </c>
    </row>
    <row r="4" spans="1:2" x14ac:dyDescent="0.25">
      <c r="A4" s="24" t="s">
        <v>614</v>
      </c>
    </row>
    <row r="5" spans="1:2" ht="60" x14ac:dyDescent="0.25">
      <c r="A5" s="1" t="s">
        <v>31</v>
      </c>
    </row>
    <row r="6" spans="1:2" x14ac:dyDescent="0.25">
      <c r="A6" s="3" t="s">
        <v>10</v>
      </c>
      <c r="B6" s="4">
        <v>6500000</v>
      </c>
    </row>
    <row r="7" spans="1:2" x14ac:dyDescent="0.25">
      <c r="A7" s="3" t="s">
        <v>615</v>
      </c>
      <c r="B7" s="5">
        <v>600000</v>
      </c>
    </row>
    <row r="8" spans="1:2" x14ac:dyDescent="0.25">
      <c r="A8" t="s">
        <v>11</v>
      </c>
      <c r="B8" s="4">
        <f>SUM(B6:B7)</f>
        <v>7100000</v>
      </c>
    </row>
    <row r="9" spans="1:2" x14ac:dyDescent="0.25">
      <c r="B9" s="4"/>
    </row>
    <row r="10" spans="1:2" ht="30" x14ac:dyDescent="0.25">
      <c r="A10" s="1" t="s">
        <v>3</v>
      </c>
    </row>
    <row r="11" spans="1:2" x14ac:dyDescent="0.25">
      <c r="A11" s="3" t="s">
        <v>12</v>
      </c>
      <c r="B11" s="4">
        <f>B8</f>
        <v>7100000</v>
      </c>
    </row>
    <row r="12" spans="1:2" x14ac:dyDescent="0.25">
      <c r="A12" s="3" t="s">
        <v>13</v>
      </c>
      <c r="B12" s="5">
        <v>60000</v>
      </c>
    </row>
    <row r="13" spans="1:2" x14ac:dyDescent="0.25">
      <c r="A13" s="3" t="s">
        <v>14</v>
      </c>
      <c r="B13" s="4">
        <f>B11-B12</f>
        <v>7040000</v>
      </c>
    </row>
    <row r="14" spans="1:2" x14ac:dyDescent="0.25">
      <c r="A14" s="3"/>
      <c r="B14" s="4"/>
    </row>
    <row r="15" spans="1:2" x14ac:dyDescent="0.25">
      <c r="A15" s="2" t="s">
        <v>4</v>
      </c>
    </row>
    <row r="16" spans="1:2" x14ac:dyDescent="0.25">
      <c r="A16" t="s">
        <v>5</v>
      </c>
      <c r="B16" s="4">
        <v>200000</v>
      </c>
    </row>
    <row r="17" spans="1:2" x14ac:dyDescent="0.25">
      <c r="A17" t="s">
        <v>6</v>
      </c>
      <c r="B17" s="4">
        <v>250000</v>
      </c>
    </row>
    <row r="18" spans="1:2" x14ac:dyDescent="0.25">
      <c r="A18" t="s">
        <v>7</v>
      </c>
      <c r="B18" s="4">
        <v>50000</v>
      </c>
    </row>
    <row r="19" spans="1:2" x14ac:dyDescent="0.25">
      <c r="A19" t="s">
        <v>8</v>
      </c>
      <c r="B19" s="4">
        <v>500000</v>
      </c>
    </row>
    <row r="20" spans="1:2" x14ac:dyDescent="0.25">
      <c r="A20" t="s">
        <v>9</v>
      </c>
      <c r="B20" s="5">
        <v>150000</v>
      </c>
    </row>
    <row r="21" spans="1:2" x14ac:dyDescent="0.25">
      <c r="A21" t="s">
        <v>616</v>
      </c>
      <c r="B21" s="4">
        <f>B13-SUM(B16:B20)</f>
        <v>5890000</v>
      </c>
    </row>
    <row r="23" spans="1:2" ht="90" x14ac:dyDescent="0.25">
      <c r="A23" s="9" t="s">
        <v>32</v>
      </c>
    </row>
    <row r="24" spans="1:2" x14ac:dyDescent="0.25">
      <c r="A24" s="3" t="s">
        <v>15</v>
      </c>
      <c r="B24" s="4">
        <f>B21</f>
        <v>5890000</v>
      </c>
    </row>
    <row r="25" spans="1:2" x14ac:dyDescent="0.25">
      <c r="A25" s="3" t="s">
        <v>732</v>
      </c>
      <c r="B25" s="5">
        <v>800</v>
      </c>
    </row>
    <row r="26" spans="1:2" x14ac:dyDescent="0.25">
      <c r="A26" s="3" t="s">
        <v>733</v>
      </c>
      <c r="B26" s="4">
        <f>B24/B25</f>
        <v>7362.5</v>
      </c>
    </row>
    <row r="27" spans="1:2" x14ac:dyDescent="0.25">
      <c r="A27" s="3"/>
      <c r="B27" s="4"/>
    </row>
    <row r="28" spans="1:2" ht="75" x14ac:dyDescent="0.25">
      <c r="A28" s="9" t="s">
        <v>33</v>
      </c>
    </row>
    <row r="29" spans="1:2" x14ac:dyDescent="0.25">
      <c r="A29" s="6" t="s">
        <v>16</v>
      </c>
      <c r="B29" s="4">
        <v>100</v>
      </c>
    </row>
    <row r="30" spans="1:2" x14ac:dyDescent="0.25">
      <c r="A30" s="6" t="s">
        <v>17</v>
      </c>
      <c r="B30" s="5">
        <f>B26</f>
        <v>7362.5</v>
      </c>
    </row>
    <row r="31" spans="1:2" ht="30" x14ac:dyDescent="0.25">
      <c r="A31" s="6" t="s">
        <v>734</v>
      </c>
      <c r="B31" s="4">
        <f>B29*B30</f>
        <v>736250</v>
      </c>
    </row>
  </sheetData>
  <sheetProtection sheet="1" objects="1" scenarios="1"/>
  <hyperlinks>
    <hyperlink ref="A4" r:id="rId1" xr:uid="{873C68F0-4D2D-437E-82FA-536A95CAF53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52225-716F-4D7E-B270-48A348A2C750}">
  <dimension ref="A1:E34"/>
  <sheetViews>
    <sheetView tabSelected="1" workbookViewId="0">
      <selection sqref="A1:E1"/>
    </sheetView>
  </sheetViews>
  <sheetFormatPr defaultRowHeight="15" x14ac:dyDescent="0.25"/>
  <cols>
    <col min="1" max="1" width="38.140625" customWidth="1"/>
    <col min="2" max="2" width="9.7109375" customWidth="1"/>
    <col min="3" max="3" width="5.7109375" customWidth="1"/>
    <col min="4" max="4" width="56.28515625" bestFit="1" customWidth="1"/>
  </cols>
  <sheetData>
    <row r="1" spans="1:5" ht="23.25" x14ac:dyDescent="0.35">
      <c r="A1" s="173" t="s">
        <v>795</v>
      </c>
      <c r="B1" s="173"/>
      <c r="C1" s="173"/>
      <c r="D1" s="173"/>
      <c r="E1" s="173"/>
    </row>
    <row r="2" spans="1:5" ht="18.75" x14ac:dyDescent="0.25">
      <c r="A2" s="7" t="s">
        <v>18</v>
      </c>
      <c r="B2" s="23" t="s">
        <v>29</v>
      </c>
    </row>
    <row r="3" spans="1:5" ht="38.25" customHeight="1" x14ac:dyDescent="0.25">
      <c r="A3" s="174" t="s">
        <v>729</v>
      </c>
      <c r="B3" s="174"/>
      <c r="C3" s="174"/>
      <c r="D3" s="174"/>
      <c r="E3" s="174"/>
    </row>
    <row r="4" spans="1:5" ht="15.75" x14ac:dyDescent="0.25">
      <c r="A4" s="22" t="s">
        <v>25</v>
      </c>
      <c r="B4" s="18"/>
      <c r="C4" s="18"/>
      <c r="D4" s="18"/>
      <c r="E4" s="18"/>
    </row>
    <row r="5" spans="1:5" ht="51.75" customHeight="1" x14ac:dyDescent="0.25">
      <c r="A5" s="174" t="s">
        <v>723</v>
      </c>
      <c r="B5" s="174"/>
      <c r="C5" s="174"/>
      <c r="D5" s="174"/>
      <c r="E5" s="174"/>
    </row>
    <row r="6" spans="1:5" ht="15.75" x14ac:dyDescent="0.25">
      <c r="A6" s="22" t="s">
        <v>26</v>
      </c>
      <c r="B6" s="18"/>
      <c r="C6" s="18"/>
      <c r="D6" s="18"/>
      <c r="E6" s="18"/>
    </row>
    <row r="7" spans="1:5" ht="30" customHeight="1" x14ac:dyDescent="0.25">
      <c r="A7" s="174" t="s">
        <v>707</v>
      </c>
      <c r="B7" s="174"/>
      <c r="C7" s="174"/>
      <c r="D7" s="174"/>
      <c r="E7" s="174"/>
    </row>
    <row r="8" spans="1:5" ht="15.75" x14ac:dyDescent="0.25">
      <c r="A8" s="22" t="s">
        <v>708</v>
      </c>
      <c r="B8" s="18"/>
      <c r="C8" s="18"/>
      <c r="D8" s="18"/>
      <c r="E8" s="18"/>
    </row>
    <row r="9" spans="1:5" ht="35.25" customHeight="1" x14ac:dyDescent="0.25">
      <c r="A9" s="174" t="s">
        <v>726</v>
      </c>
      <c r="B9" s="174"/>
      <c r="C9" s="174"/>
      <c r="D9" s="174"/>
      <c r="E9" s="174"/>
    </row>
    <row r="10" spans="1:5" ht="15.75" x14ac:dyDescent="0.25">
      <c r="A10" s="22" t="s">
        <v>709</v>
      </c>
      <c r="B10" s="18"/>
      <c r="C10" s="18"/>
      <c r="D10" s="18"/>
      <c r="E10" s="18"/>
    </row>
    <row r="11" spans="1:5" ht="39.75" customHeight="1" x14ac:dyDescent="0.25">
      <c r="A11" s="174" t="s">
        <v>727</v>
      </c>
      <c r="B11" s="174"/>
      <c r="C11" s="174"/>
      <c r="D11" s="174"/>
      <c r="E11" s="174"/>
    </row>
    <row r="12" spans="1:5" ht="15.75" x14ac:dyDescent="0.25">
      <c r="A12" s="22" t="s">
        <v>27</v>
      </c>
      <c r="B12" s="18"/>
      <c r="C12" s="18"/>
      <c r="D12" s="18"/>
      <c r="E12" s="18"/>
    </row>
    <row r="13" spans="1:5" ht="54" customHeight="1" x14ac:dyDescent="0.25">
      <c r="A13" s="174" t="s">
        <v>730</v>
      </c>
      <c r="B13" s="174"/>
      <c r="C13" s="174"/>
      <c r="D13" s="174"/>
      <c r="E13" s="174"/>
    </row>
    <row r="14" spans="1:5" ht="21.75" customHeight="1" x14ac:dyDescent="0.25">
      <c r="A14" s="171" t="s">
        <v>28</v>
      </c>
      <c r="B14" s="171"/>
      <c r="C14" s="171"/>
      <c r="D14" s="171"/>
      <c r="E14" s="171"/>
    </row>
    <row r="16" spans="1:5" ht="18.75" x14ac:dyDescent="0.25">
      <c r="A16" s="7" t="s">
        <v>23</v>
      </c>
      <c r="B16" s="23" t="s">
        <v>710</v>
      </c>
      <c r="C16" s="44"/>
    </row>
    <row r="17" spans="1:5" ht="35.25" customHeight="1" x14ac:dyDescent="0.25">
      <c r="A17" s="174" t="s">
        <v>24</v>
      </c>
      <c r="B17" s="174"/>
      <c r="C17" s="174"/>
      <c r="D17" s="174"/>
      <c r="E17" s="174"/>
    </row>
    <row r="18" spans="1:5" ht="15.75" x14ac:dyDescent="0.25">
      <c r="A18" s="22" t="s">
        <v>25</v>
      </c>
      <c r="B18" s="18"/>
      <c r="C18" s="18"/>
      <c r="D18" s="18"/>
      <c r="E18" s="18"/>
    </row>
    <row r="19" spans="1:5" ht="41.25" customHeight="1" x14ac:dyDescent="0.25">
      <c r="A19" s="174" t="s">
        <v>723</v>
      </c>
      <c r="B19" s="174"/>
      <c r="C19" s="174"/>
      <c r="D19" s="174"/>
      <c r="E19" s="174"/>
    </row>
    <row r="20" spans="1:5" ht="15.75" x14ac:dyDescent="0.25">
      <c r="A20" s="22" t="s">
        <v>26</v>
      </c>
      <c r="B20" s="18"/>
      <c r="C20" s="18"/>
      <c r="D20" s="18"/>
      <c r="E20" s="18"/>
    </row>
    <row r="21" spans="1:5" ht="24.75" customHeight="1" x14ac:dyDescent="0.25">
      <c r="A21" s="174" t="s">
        <v>707</v>
      </c>
      <c r="B21" s="174"/>
      <c r="C21" s="174"/>
      <c r="D21" s="174"/>
      <c r="E21" s="174"/>
    </row>
    <row r="22" spans="1:5" ht="15.75" x14ac:dyDescent="0.25">
      <c r="A22" s="22" t="s">
        <v>708</v>
      </c>
      <c r="B22" s="18"/>
      <c r="C22" s="18"/>
      <c r="D22" s="18"/>
      <c r="E22" s="18"/>
    </row>
    <row r="23" spans="1:5" ht="35.25" customHeight="1" x14ac:dyDescent="0.25">
      <c r="A23" s="174" t="s">
        <v>724</v>
      </c>
      <c r="B23" s="174"/>
      <c r="C23" s="174"/>
      <c r="D23" s="174"/>
      <c r="E23" s="174"/>
    </row>
    <row r="24" spans="1:5" ht="20.25" customHeight="1" x14ac:dyDescent="0.25">
      <c r="A24" s="22" t="s">
        <v>709</v>
      </c>
      <c r="B24" s="18"/>
      <c r="C24" s="18"/>
      <c r="D24" s="18"/>
      <c r="E24" s="18"/>
    </row>
    <row r="25" spans="1:5" ht="36.75" customHeight="1" x14ac:dyDescent="0.25">
      <c r="A25" s="174" t="s">
        <v>735</v>
      </c>
      <c r="B25" s="174"/>
      <c r="C25" s="174"/>
      <c r="D25" s="174"/>
      <c r="E25" s="174"/>
    </row>
    <row r="26" spans="1:5" ht="15.75" x14ac:dyDescent="0.25">
      <c r="A26" s="22" t="s">
        <v>27</v>
      </c>
      <c r="B26" s="18"/>
      <c r="C26" s="18"/>
      <c r="D26" s="18"/>
      <c r="E26" s="18"/>
    </row>
    <row r="27" spans="1:5" ht="40.5" customHeight="1" x14ac:dyDescent="0.25">
      <c r="A27" s="174" t="s">
        <v>725</v>
      </c>
      <c r="B27" s="174"/>
      <c r="C27" s="174"/>
      <c r="D27" s="174"/>
      <c r="E27" s="174"/>
    </row>
    <row r="28" spans="1:5" ht="21.75" customHeight="1" x14ac:dyDescent="0.25">
      <c r="A28" s="171" t="s">
        <v>28</v>
      </c>
      <c r="B28" s="171"/>
      <c r="C28" s="171"/>
      <c r="D28" s="171"/>
      <c r="E28" s="171"/>
    </row>
    <row r="29" spans="1:5" ht="35.25" customHeight="1" x14ac:dyDescent="0.25">
      <c r="A29" s="171" t="s">
        <v>736</v>
      </c>
      <c r="B29" s="171"/>
      <c r="C29" s="171"/>
      <c r="D29" s="171"/>
      <c r="E29" s="171"/>
    </row>
    <row r="31" spans="1:5" ht="15.75" x14ac:dyDescent="0.25">
      <c r="A31" s="8" t="s">
        <v>711</v>
      </c>
    </row>
    <row r="32" spans="1:5" x14ac:dyDescent="0.25">
      <c r="A32" s="24" t="s">
        <v>651</v>
      </c>
    </row>
    <row r="33" spans="1:4" ht="15.75" x14ac:dyDescent="0.25">
      <c r="A33" s="8"/>
    </row>
    <row r="34" spans="1:4" ht="23.25" x14ac:dyDescent="0.35">
      <c r="A34" s="172" t="s">
        <v>796</v>
      </c>
      <c r="B34" s="172"/>
      <c r="C34" s="172"/>
      <c r="D34" s="172"/>
    </row>
  </sheetData>
  <mergeCells count="17">
    <mergeCell ref="A13:E13"/>
    <mergeCell ref="A14:E14"/>
    <mergeCell ref="A34:D34"/>
    <mergeCell ref="A1:E1"/>
    <mergeCell ref="A28:E28"/>
    <mergeCell ref="A29:E29"/>
    <mergeCell ref="A27:E27"/>
    <mergeCell ref="A3:E3"/>
    <mergeCell ref="A19:E19"/>
    <mergeCell ref="A21:E21"/>
    <mergeCell ref="A23:E23"/>
    <mergeCell ref="A25:E25"/>
    <mergeCell ref="A17:E17"/>
    <mergeCell ref="A5:E5"/>
    <mergeCell ref="A7:E7"/>
    <mergeCell ref="A9:E9"/>
    <mergeCell ref="A11:E11"/>
  </mergeCells>
  <hyperlinks>
    <hyperlink ref="A32" r:id="rId1" xr:uid="{F0300A3D-437F-4A92-9102-E8CDFEF07D5A}"/>
    <hyperlink ref="A34:D34" r:id="rId2" display="Sign up for Special Education Updates.  See here to register." xr:uid="{C27F76E3-2863-469D-AB72-D5DAD89E4C99}"/>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6DF0-6ABA-4ABB-A9D1-EB1104A923E4}">
  <sheetPr>
    <tabColor theme="8" tint="0.79998168889431442"/>
    <pageSetUpPr fitToPage="1"/>
  </sheetPr>
  <dimension ref="A1:I50"/>
  <sheetViews>
    <sheetView zoomScaleNormal="100" zoomScalePageLayoutView="96" workbookViewId="0">
      <selection activeCell="B1" sqref="B1"/>
    </sheetView>
  </sheetViews>
  <sheetFormatPr defaultRowHeight="15" x14ac:dyDescent="0.25"/>
  <cols>
    <col min="1" max="1" width="56.42578125" style="41" customWidth="1"/>
    <col min="2" max="2" width="24.42578125" style="27" customWidth="1"/>
    <col min="3" max="3" width="2" style="27" customWidth="1"/>
    <col min="4" max="4" width="55.85546875" style="27" customWidth="1"/>
    <col min="5" max="5" width="24.5703125" style="27" customWidth="1"/>
    <col min="6" max="6" width="14.42578125" style="27" customWidth="1"/>
    <col min="7" max="7" width="13.42578125" style="27" customWidth="1"/>
    <col min="8" max="8" width="16.5703125" style="27" customWidth="1"/>
    <col min="9" max="9" width="16.28515625" style="27" customWidth="1"/>
    <col min="10" max="16384" width="9.140625" style="27"/>
  </cols>
  <sheetData>
    <row r="1" spans="1:5" ht="15.75" x14ac:dyDescent="0.25">
      <c r="A1" s="25" t="s">
        <v>617</v>
      </c>
      <c r="B1" s="115"/>
      <c r="C1" s="26"/>
      <c r="D1" s="25" t="s">
        <v>19</v>
      </c>
      <c r="E1" s="125">
        <v>44565</v>
      </c>
    </row>
    <row r="2" spans="1:5" ht="15.75" x14ac:dyDescent="0.25">
      <c r="A2" s="25" t="s">
        <v>618</v>
      </c>
      <c r="B2" s="162">
        <f>IFERROR(VLOOKUP(B1,CCDDD!A3:B318,2,0),0)</f>
        <v>0</v>
      </c>
      <c r="C2" s="26"/>
      <c r="D2" s="25"/>
      <c r="E2" s="148"/>
    </row>
    <row r="3" spans="1:5" x14ac:dyDescent="0.25">
      <c r="A3" s="29" t="s">
        <v>652</v>
      </c>
      <c r="B3" s="116"/>
      <c r="C3" s="30"/>
      <c r="D3" s="29" t="s">
        <v>653</v>
      </c>
      <c r="E3" s="116"/>
    </row>
    <row r="4" spans="1:5" s="28" customFormat="1" ht="15.75" x14ac:dyDescent="0.25">
      <c r="A4" s="79" t="s">
        <v>728</v>
      </c>
      <c r="B4" s="108"/>
      <c r="C4" s="80"/>
      <c r="D4" s="81" t="s">
        <v>714</v>
      </c>
      <c r="E4" s="109"/>
    </row>
    <row r="5" spans="1:5" x14ac:dyDescent="0.25">
      <c r="A5" s="93" t="s">
        <v>679</v>
      </c>
      <c r="B5" s="117">
        <v>0</v>
      </c>
      <c r="C5" s="32"/>
      <c r="D5" s="31" t="s">
        <v>691</v>
      </c>
      <c r="E5" s="126">
        <v>0</v>
      </c>
    </row>
    <row r="6" spans="1:5" ht="15.75" thickBot="1" x14ac:dyDescent="0.3">
      <c r="A6" s="93" t="s">
        <v>680</v>
      </c>
      <c r="B6" s="118">
        <v>0</v>
      </c>
      <c r="C6" s="33"/>
      <c r="D6" s="31" t="s">
        <v>692</v>
      </c>
      <c r="E6" s="127">
        <v>0</v>
      </c>
    </row>
    <row r="7" spans="1:5" ht="15.75" thickTop="1" x14ac:dyDescent="0.25">
      <c r="A7" s="34" t="s">
        <v>22</v>
      </c>
      <c r="B7" s="83">
        <f>B5+B6</f>
        <v>0</v>
      </c>
      <c r="C7" s="33"/>
      <c r="D7" s="34" t="s">
        <v>22</v>
      </c>
      <c r="E7" s="84">
        <f>E5+E6</f>
        <v>0</v>
      </c>
    </row>
    <row r="8" spans="1:5" ht="15.75" x14ac:dyDescent="0.25">
      <c r="A8" s="79" t="s">
        <v>696</v>
      </c>
      <c r="B8" s="108"/>
      <c r="C8" s="80"/>
      <c r="D8" s="81" t="s">
        <v>696</v>
      </c>
      <c r="E8" s="109"/>
    </row>
    <row r="9" spans="1:5" x14ac:dyDescent="0.25">
      <c r="A9" s="31" t="s">
        <v>1</v>
      </c>
      <c r="B9" s="117">
        <v>0</v>
      </c>
      <c r="C9" s="33"/>
      <c r="D9" s="31" t="s">
        <v>1</v>
      </c>
      <c r="E9" s="126">
        <v>0</v>
      </c>
    </row>
    <row r="10" spans="1:5" ht="15.75" thickBot="1" x14ac:dyDescent="0.3">
      <c r="A10" s="31" t="s">
        <v>0</v>
      </c>
      <c r="B10" s="118">
        <v>0</v>
      </c>
      <c r="C10" s="33"/>
      <c r="D10" s="31" t="s">
        <v>0</v>
      </c>
      <c r="E10" s="127">
        <v>0</v>
      </c>
    </row>
    <row r="11" spans="1:5" ht="15.75" thickTop="1" x14ac:dyDescent="0.25">
      <c r="A11" s="34" t="s">
        <v>22</v>
      </c>
      <c r="B11" s="74">
        <f>B9+B10</f>
        <v>0</v>
      </c>
      <c r="C11" s="33"/>
      <c r="D11" s="34" t="s">
        <v>22</v>
      </c>
      <c r="E11" s="75">
        <f>SUM(E9:E10)</f>
        <v>0</v>
      </c>
    </row>
    <row r="12" spans="1:5" ht="15.75" x14ac:dyDescent="0.25">
      <c r="A12" s="79" t="s">
        <v>696</v>
      </c>
      <c r="B12" s="108"/>
      <c r="C12" s="80"/>
      <c r="D12" s="81" t="s">
        <v>696</v>
      </c>
      <c r="E12" s="109"/>
    </row>
    <row r="13" spans="1:5" s="56" customFormat="1" x14ac:dyDescent="0.25">
      <c r="A13" s="54" t="s">
        <v>712</v>
      </c>
      <c r="B13" s="119">
        <v>0</v>
      </c>
      <c r="C13" s="55"/>
      <c r="D13" s="54" t="s">
        <v>712</v>
      </c>
      <c r="E13" s="137">
        <v>0</v>
      </c>
    </row>
    <row r="14" spans="1:5" s="56" customFormat="1" x14ac:dyDescent="0.25">
      <c r="A14" s="54" t="s">
        <v>713</v>
      </c>
      <c r="B14" s="119">
        <v>0</v>
      </c>
      <c r="C14" s="55"/>
      <c r="D14" s="54" t="s">
        <v>713</v>
      </c>
      <c r="E14" s="137">
        <v>0</v>
      </c>
    </row>
    <row r="15" spans="1:5" s="56" customFormat="1" x14ac:dyDescent="0.25">
      <c r="A15" s="54" t="s">
        <v>716</v>
      </c>
      <c r="B15" s="119">
        <v>0</v>
      </c>
      <c r="C15" s="55"/>
      <c r="D15" s="54" t="s">
        <v>716</v>
      </c>
      <c r="E15" s="128">
        <v>0</v>
      </c>
    </row>
    <row r="16" spans="1:5" s="56" customFormat="1" x14ac:dyDescent="0.25">
      <c r="A16" s="54" t="s">
        <v>681</v>
      </c>
      <c r="B16" s="120">
        <v>0</v>
      </c>
      <c r="C16" s="55"/>
      <c r="D16" s="54" t="s">
        <v>681</v>
      </c>
      <c r="E16" s="129">
        <v>0</v>
      </c>
    </row>
    <row r="17" spans="1:9" s="56" customFormat="1" x14ac:dyDescent="0.25">
      <c r="A17" s="54" t="s">
        <v>682</v>
      </c>
      <c r="B17" s="120">
        <v>0</v>
      </c>
      <c r="C17" s="55"/>
      <c r="D17" s="54" t="s">
        <v>682</v>
      </c>
      <c r="E17" s="129">
        <v>0</v>
      </c>
    </row>
    <row r="18" spans="1:9" s="56" customFormat="1" x14ac:dyDescent="0.25">
      <c r="A18" s="54" t="s">
        <v>683</v>
      </c>
      <c r="B18" s="120">
        <v>0</v>
      </c>
      <c r="C18" s="55"/>
      <c r="D18" s="54" t="s">
        <v>683</v>
      </c>
      <c r="E18" s="129">
        <v>0</v>
      </c>
    </row>
    <row r="19" spans="1:9" s="56" customFormat="1" x14ac:dyDescent="0.25">
      <c r="A19" s="54" t="s">
        <v>684</v>
      </c>
      <c r="B19" s="120">
        <v>0</v>
      </c>
      <c r="C19" s="55"/>
      <c r="D19" s="54" t="s">
        <v>684</v>
      </c>
      <c r="E19" s="129">
        <v>0</v>
      </c>
    </row>
    <row r="20" spans="1:9" s="56" customFormat="1" x14ac:dyDescent="0.25">
      <c r="A20" s="54" t="s">
        <v>685</v>
      </c>
      <c r="B20" s="120">
        <v>0</v>
      </c>
      <c r="C20" s="55"/>
      <c r="D20" s="54" t="s">
        <v>685</v>
      </c>
      <c r="E20" s="129">
        <v>0</v>
      </c>
    </row>
    <row r="21" spans="1:9" s="56" customFormat="1" x14ac:dyDescent="0.25">
      <c r="A21" s="34" t="s">
        <v>22</v>
      </c>
      <c r="B21" s="105">
        <f>SUM(B13:B20)</f>
        <v>0</v>
      </c>
      <c r="C21" s="55"/>
      <c r="D21" s="34" t="s">
        <v>22</v>
      </c>
      <c r="E21" s="107">
        <f>SUM(E13:E20)</f>
        <v>0</v>
      </c>
    </row>
    <row r="22" spans="1:9" ht="15.75" customHeight="1" x14ac:dyDescent="0.25">
      <c r="A22" s="82" t="s">
        <v>797</v>
      </c>
      <c r="B22" s="83">
        <f>B7-B11-B21</f>
        <v>0</v>
      </c>
      <c r="C22" s="33"/>
      <c r="D22" s="82" t="s">
        <v>800</v>
      </c>
      <c r="E22" s="84">
        <f>E7-E11-E21</f>
        <v>0</v>
      </c>
    </row>
    <row r="23" spans="1:9" s="28" customFormat="1" ht="15.75" x14ac:dyDescent="0.25">
      <c r="A23" s="79" t="s">
        <v>739</v>
      </c>
      <c r="B23" s="108"/>
      <c r="C23" s="80"/>
      <c r="D23" s="81" t="s">
        <v>656</v>
      </c>
      <c r="E23" s="109"/>
      <c r="H23" s="42"/>
      <c r="I23" s="42"/>
    </row>
    <row r="24" spans="1:9" x14ac:dyDescent="0.25">
      <c r="A24" s="35" t="s">
        <v>686</v>
      </c>
      <c r="B24" s="121">
        <v>0</v>
      </c>
      <c r="D24" s="35" t="s">
        <v>686</v>
      </c>
      <c r="E24" s="121">
        <v>0</v>
      </c>
      <c r="H24" s="36"/>
      <c r="I24" s="37"/>
    </row>
    <row r="25" spans="1:9" x14ac:dyDescent="0.25">
      <c r="A25" s="163" t="s">
        <v>791</v>
      </c>
      <c r="B25" s="121"/>
      <c r="D25" s="163" t="s">
        <v>791</v>
      </c>
      <c r="E25" s="121"/>
      <c r="H25" s="36"/>
      <c r="I25" s="37"/>
    </row>
    <row r="26" spans="1:9" x14ac:dyDescent="0.25">
      <c r="A26" s="35" t="s">
        <v>687</v>
      </c>
      <c r="B26" s="122">
        <v>0</v>
      </c>
      <c r="D26" s="35" t="s">
        <v>687</v>
      </c>
      <c r="E26" s="122">
        <v>0</v>
      </c>
      <c r="H26" s="36"/>
      <c r="I26" s="37"/>
    </row>
    <row r="27" spans="1:9" x14ac:dyDescent="0.25">
      <c r="A27" s="142" t="s">
        <v>720</v>
      </c>
      <c r="B27" s="122">
        <v>0</v>
      </c>
      <c r="D27" s="142" t="s">
        <v>720</v>
      </c>
      <c r="E27" s="122">
        <v>0</v>
      </c>
      <c r="H27" s="36"/>
      <c r="I27" s="37"/>
    </row>
    <row r="28" spans="1:9" x14ac:dyDescent="0.25">
      <c r="A28" s="143" t="s">
        <v>693</v>
      </c>
      <c r="B28" s="122">
        <v>0</v>
      </c>
      <c r="D28" s="143" t="s">
        <v>693</v>
      </c>
      <c r="E28" s="122">
        <v>0</v>
      </c>
      <c r="F28" s="58"/>
      <c r="G28" s="58"/>
      <c r="H28" s="58"/>
      <c r="I28" s="37"/>
    </row>
    <row r="29" spans="1:9" ht="16.5" customHeight="1" x14ac:dyDescent="0.25">
      <c r="A29" s="145" t="s">
        <v>689</v>
      </c>
      <c r="B29" s="122">
        <v>0</v>
      </c>
      <c r="D29" s="143" t="s">
        <v>689</v>
      </c>
      <c r="E29" s="122">
        <v>0</v>
      </c>
      <c r="H29" s="36"/>
    </row>
    <row r="30" spans="1:9" ht="16.5" customHeight="1" x14ac:dyDescent="0.25">
      <c r="A30" s="142" t="s">
        <v>721</v>
      </c>
      <c r="B30" s="122">
        <v>0</v>
      </c>
      <c r="D30" s="142" t="s">
        <v>721</v>
      </c>
      <c r="E30" s="122">
        <v>0</v>
      </c>
      <c r="H30" s="36"/>
    </row>
    <row r="31" spans="1:9" ht="16.5" customHeight="1" x14ac:dyDescent="0.25">
      <c r="A31" s="143" t="s">
        <v>698</v>
      </c>
      <c r="B31" s="122">
        <v>0</v>
      </c>
      <c r="D31" s="143" t="s">
        <v>698</v>
      </c>
      <c r="E31" s="122">
        <v>0</v>
      </c>
      <c r="H31" s="36"/>
    </row>
    <row r="32" spans="1:9" ht="16.5" customHeight="1" thickBot="1" x14ac:dyDescent="0.3">
      <c r="A32" s="144" t="s">
        <v>722</v>
      </c>
      <c r="B32" s="140">
        <v>0</v>
      </c>
      <c r="C32" s="141"/>
      <c r="D32" s="144" t="s">
        <v>722</v>
      </c>
      <c r="E32" s="140">
        <v>0</v>
      </c>
      <c r="H32" s="36"/>
    </row>
    <row r="33" spans="1:8" ht="19.5" customHeight="1" x14ac:dyDescent="0.25">
      <c r="A33" s="35" t="s">
        <v>688</v>
      </c>
      <c r="B33" s="121">
        <v>0</v>
      </c>
      <c r="D33" s="35" t="s">
        <v>688</v>
      </c>
      <c r="E33" s="121">
        <v>0</v>
      </c>
      <c r="H33" s="36"/>
    </row>
    <row r="34" spans="1:8" ht="19.5" customHeight="1" x14ac:dyDescent="0.25">
      <c r="A34" s="163" t="s">
        <v>792</v>
      </c>
      <c r="B34" s="121"/>
      <c r="D34" s="163" t="s">
        <v>792</v>
      </c>
      <c r="E34" s="121"/>
      <c r="H34" s="36"/>
    </row>
    <row r="35" spans="1:8" x14ac:dyDescent="0.25">
      <c r="A35" s="35" t="s">
        <v>694</v>
      </c>
      <c r="B35" s="122">
        <v>0</v>
      </c>
      <c r="D35" s="39" t="s">
        <v>694</v>
      </c>
      <c r="E35" s="122">
        <v>0</v>
      </c>
      <c r="H35" s="36"/>
    </row>
    <row r="36" spans="1:8" ht="15.75" thickBot="1" x14ac:dyDescent="0.3">
      <c r="A36" s="35" t="s">
        <v>695</v>
      </c>
      <c r="B36" s="123">
        <v>0</v>
      </c>
      <c r="D36" s="35" t="s">
        <v>695</v>
      </c>
      <c r="E36" s="123">
        <v>0</v>
      </c>
      <c r="H36" s="36"/>
    </row>
    <row r="37" spans="1:8" ht="15.75" thickTop="1" x14ac:dyDescent="0.25">
      <c r="A37" s="34" t="s">
        <v>22</v>
      </c>
      <c r="B37" s="106">
        <f>SUM(B24:B36)</f>
        <v>0</v>
      </c>
      <c r="D37" s="34" t="s">
        <v>22</v>
      </c>
      <c r="E37" s="106">
        <f>SUM(E24:E36)</f>
        <v>0</v>
      </c>
      <c r="H37" s="36"/>
    </row>
    <row r="38" spans="1:8" ht="15.75" customHeight="1" x14ac:dyDescent="0.25">
      <c r="A38" s="82" t="s">
        <v>798</v>
      </c>
      <c r="B38" s="83">
        <f>B22-B37</f>
        <v>0</v>
      </c>
      <c r="C38" s="38"/>
      <c r="D38" s="82" t="s">
        <v>801</v>
      </c>
      <c r="E38" s="84">
        <f>E22-E37</f>
        <v>0</v>
      </c>
      <c r="H38" s="36"/>
    </row>
    <row r="39" spans="1:8" s="28" customFormat="1" ht="15.75" x14ac:dyDescent="0.25">
      <c r="A39" s="79" t="s">
        <v>654</v>
      </c>
      <c r="B39" s="108"/>
      <c r="C39" s="80"/>
      <c r="D39" s="81" t="s">
        <v>655</v>
      </c>
      <c r="E39" s="109"/>
      <c r="F39" s="27"/>
      <c r="G39" s="27"/>
      <c r="H39" s="36"/>
    </row>
    <row r="40" spans="1:8" ht="51.75" customHeight="1" x14ac:dyDescent="0.25">
      <c r="A40" s="94" t="s">
        <v>737</v>
      </c>
      <c r="B40" s="124">
        <v>0</v>
      </c>
      <c r="C40" s="40"/>
      <c r="D40" s="94" t="s">
        <v>738</v>
      </c>
      <c r="E40" s="130">
        <v>0</v>
      </c>
      <c r="H40" s="36"/>
    </row>
    <row r="41" spans="1:8" ht="54" customHeight="1" x14ac:dyDescent="0.25">
      <c r="A41" s="95" t="s">
        <v>740</v>
      </c>
      <c r="B41" s="124">
        <v>0</v>
      </c>
      <c r="C41" s="40"/>
      <c r="D41" s="95" t="s">
        <v>742</v>
      </c>
      <c r="E41" s="130">
        <v>0</v>
      </c>
      <c r="H41" s="36"/>
    </row>
    <row r="42" spans="1:8" s="28" customFormat="1" ht="15.75" x14ac:dyDescent="0.25">
      <c r="A42" s="79" t="s">
        <v>718</v>
      </c>
      <c r="B42" s="108"/>
      <c r="C42" s="80"/>
      <c r="D42" s="81" t="s">
        <v>719</v>
      </c>
      <c r="E42" s="109"/>
      <c r="F42" s="27"/>
      <c r="G42" s="27"/>
      <c r="H42" s="36"/>
    </row>
    <row r="43" spans="1:8" ht="33.75" customHeight="1" thickBot="1" x14ac:dyDescent="0.3">
      <c r="A43" s="35" t="s">
        <v>743</v>
      </c>
      <c r="B43" s="43" t="e">
        <f>B38/B40</f>
        <v>#DIV/0!</v>
      </c>
      <c r="D43" s="35" t="s">
        <v>744</v>
      </c>
      <c r="E43" s="43" t="e">
        <f>E38/E40</f>
        <v>#DIV/0!</v>
      </c>
      <c r="F43" s="40"/>
      <c r="G43" s="40"/>
      <c r="H43" s="40"/>
    </row>
    <row r="44" spans="1:8" ht="60" customHeight="1" thickBot="1" x14ac:dyDescent="0.3">
      <c r="A44" s="146" t="s">
        <v>745</v>
      </c>
      <c r="B44" s="43" t="e">
        <f>B43*B41</f>
        <v>#DIV/0!</v>
      </c>
      <c r="D44" s="96" t="s">
        <v>746</v>
      </c>
      <c r="E44" s="57" t="e">
        <f>E43*E41</f>
        <v>#DIV/0!</v>
      </c>
      <c r="F44" s="40"/>
      <c r="G44" s="40"/>
      <c r="H44" s="40"/>
    </row>
    <row r="45" spans="1:8" ht="47.25" customHeight="1" x14ac:dyDescent="0.25">
      <c r="A45" s="175" t="s">
        <v>799</v>
      </c>
      <c r="B45" s="175"/>
      <c r="C45" s="175"/>
      <c r="D45" s="175"/>
      <c r="E45" s="175"/>
      <c r="F45" s="40"/>
      <c r="G45" s="40"/>
      <c r="H45" s="40"/>
    </row>
    <row r="46" spans="1:8" x14ac:dyDescent="0.25">
      <c r="A46" s="181"/>
      <c r="B46" s="181"/>
      <c r="D46" s="179"/>
      <c r="E46" s="180"/>
      <c r="F46" s="40"/>
      <c r="G46" s="40"/>
      <c r="H46" s="40"/>
    </row>
    <row r="47" spans="1:8" x14ac:dyDescent="0.25">
      <c r="A47" s="178" t="s">
        <v>20</v>
      </c>
      <c r="B47" s="178"/>
      <c r="C47" s="85"/>
      <c r="D47" s="178" t="s">
        <v>21</v>
      </c>
      <c r="E47" s="178"/>
      <c r="F47" s="40"/>
      <c r="G47" s="40"/>
      <c r="H47" s="40"/>
    </row>
    <row r="48" spans="1:8" x14ac:dyDescent="0.25">
      <c r="A48" s="59"/>
      <c r="B48" s="147"/>
      <c r="D48" s="176"/>
      <c r="E48" s="176"/>
      <c r="F48" s="40"/>
      <c r="G48" s="40"/>
      <c r="H48" s="40"/>
    </row>
    <row r="49" spans="1:8" ht="40.5" customHeight="1" x14ac:dyDescent="0.25">
      <c r="A49" s="182" t="s">
        <v>764</v>
      </c>
      <c r="B49" s="182"/>
      <c r="D49" s="177" t="s">
        <v>690</v>
      </c>
      <c r="E49" s="177"/>
      <c r="F49" s="40"/>
      <c r="G49" s="40"/>
      <c r="H49" s="40"/>
    </row>
    <row r="50" spans="1:8" s="102" customFormat="1" ht="16.5" customHeight="1" x14ac:dyDescent="0.25">
      <c r="A50" s="165" t="s">
        <v>651</v>
      </c>
      <c r="B50" s="166"/>
    </row>
  </sheetData>
  <sheetProtection sheet="1" selectLockedCells="1"/>
  <mergeCells count="8">
    <mergeCell ref="A45:E45"/>
    <mergeCell ref="D48:E48"/>
    <mergeCell ref="D49:E49"/>
    <mergeCell ref="A47:B47"/>
    <mergeCell ref="D47:E47"/>
    <mergeCell ref="D46:E46"/>
    <mergeCell ref="A46:B46"/>
    <mergeCell ref="A49:B49"/>
  </mergeCells>
  <hyperlinks>
    <hyperlink ref="A50" r:id="rId1" xr:uid="{53726F8E-FD89-4C7D-84FB-0488C1131067}"/>
  </hyperlinks>
  <pageMargins left="0.2" right="0.2" top="1.1499999999999999" bottom="1.1499999999999999" header="0.05" footer="0.5"/>
  <pageSetup scale="63" fitToHeight="0" orientation="portrait" r:id="rId2"/>
  <headerFooter>
    <oddHeader>&amp;C&amp;"-,Bold"&amp;16Excess Cost Worksheet - Base  2019-20 School Year
Due February 28, 2022
Enter Data in Green Cells Only</oddHeader>
    <oddFooter>&amp;L&amp;9P:/Fiscal/Excess Cost/2019-20 Excess Cost Tempate
Sheet:  2018-19 Base&amp;R&amp;9 8/11/2020</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9FEA-37A6-4A41-B3A0-C1297942A3F7}">
  <sheetPr>
    <pageSetUpPr fitToPage="1"/>
  </sheetPr>
  <dimension ref="A1:E53"/>
  <sheetViews>
    <sheetView zoomScale="91" zoomScaleNormal="91" zoomScaleSheetLayoutView="89" workbookViewId="0">
      <selection activeCell="B5" sqref="B5"/>
    </sheetView>
  </sheetViews>
  <sheetFormatPr defaultRowHeight="15" x14ac:dyDescent="0.25"/>
  <cols>
    <col min="1" max="1" width="47.7109375" style="16" customWidth="1"/>
    <col min="2" max="2" width="22" style="14" customWidth="1"/>
    <col min="3" max="3" width="2.28515625" style="12" customWidth="1"/>
    <col min="4" max="4" width="46" style="12" customWidth="1"/>
    <col min="5" max="5" width="22.28515625" style="12" customWidth="1"/>
    <col min="6" max="16384" width="9.140625" style="12"/>
  </cols>
  <sheetData>
    <row r="1" spans="1:5" ht="21" customHeight="1" x14ac:dyDescent="0.25">
      <c r="A1" s="10" t="s">
        <v>790</v>
      </c>
      <c r="B1" s="103">
        <f>'2019-20 Base'!B1</f>
        <v>0</v>
      </c>
      <c r="C1" s="11"/>
      <c r="D1" s="10" t="s">
        <v>19</v>
      </c>
      <c r="E1" s="60">
        <f>'2019-20 Base'!E1</f>
        <v>44565</v>
      </c>
    </row>
    <row r="2" spans="1:5" ht="21" customHeight="1" x14ac:dyDescent="0.25">
      <c r="A2" s="10" t="s">
        <v>618</v>
      </c>
      <c r="B2" s="161">
        <f>'2019-20 Base'!B2</f>
        <v>0</v>
      </c>
      <c r="C2" s="11"/>
      <c r="D2" s="10"/>
      <c r="E2" s="60"/>
    </row>
    <row r="3" spans="1:5" ht="15.75" x14ac:dyDescent="0.25">
      <c r="A3" s="68" t="s">
        <v>794</v>
      </c>
      <c r="B3" s="104">
        <f>'2019-20 Base'!B3</f>
        <v>0</v>
      </c>
      <c r="C3" s="69"/>
      <c r="D3" s="68" t="s">
        <v>653</v>
      </c>
      <c r="E3" s="104">
        <f>'2019-20 Base'!E3</f>
        <v>0</v>
      </c>
    </row>
    <row r="4" spans="1:5" ht="19.5" customHeight="1" x14ac:dyDescent="0.25">
      <c r="A4" s="86" t="s">
        <v>747</v>
      </c>
      <c r="B4" s="110"/>
      <c r="C4" s="87"/>
      <c r="D4" s="88" t="s">
        <v>748</v>
      </c>
      <c r="E4" s="112"/>
    </row>
    <row r="5" spans="1:5" x14ac:dyDescent="0.25">
      <c r="A5" s="31" t="str">
        <f>'2019-20 Base'!A5</f>
        <v xml:space="preserve">All State &amp; local funds </v>
      </c>
      <c r="B5" s="121">
        <v>0</v>
      </c>
      <c r="D5" s="31" t="s">
        <v>699</v>
      </c>
      <c r="E5" s="121">
        <v>0</v>
      </c>
    </row>
    <row r="6" spans="1:5" ht="15.75" thickBot="1" x14ac:dyDescent="0.3">
      <c r="A6" s="31" t="str">
        <f>'2019-20 Base'!A6</f>
        <v xml:space="preserve">All Federal funds </v>
      </c>
      <c r="B6" s="123">
        <v>0</v>
      </c>
      <c r="D6" s="31" t="s">
        <v>700</v>
      </c>
      <c r="E6" s="123">
        <v>0</v>
      </c>
    </row>
    <row r="7" spans="1:5" ht="15.75" thickTop="1" x14ac:dyDescent="0.25">
      <c r="A7" s="21" t="s">
        <v>22</v>
      </c>
      <c r="B7" s="89">
        <f>SUM(B5:B6)</f>
        <v>0</v>
      </c>
      <c r="C7" s="92"/>
      <c r="D7" s="21" t="s">
        <v>22</v>
      </c>
      <c r="E7" s="89">
        <f>SUM(E5:E6)</f>
        <v>0</v>
      </c>
    </row>
    <row r="8" spans="1:5" ht="15.75" x14ac:dyDescent="0.25">
      <c r="A8" s="79" t="s">
        <v>696</v>
      </c>
      <c r="B8" s="110"/>
      <c r="C8" s="87"/>
      <c r="D8" s="81" t="s">
        <v>696</v>
      </c>
      <c r="E8" s="112"/>
    </row>
    <row r="9" spans="1:5" x14ac:dyDescent="0.25">
      <c r="A9" s="19" t="s">
        <v>1</v>
      </c>
      <c r="B9" s="121">
        <v>0</v>
      </c>
      <c r="D9" s="13" t="s">
        <v>1</v>
      </c>
      <c r="E9" s="121">
        <v>0</v>
      </c>
    </row>
    <row r="10" spans="1:5" ht="15.75" thickBot="1" x14ac:dyDescent="0.3">
      <c r="A10" s="19" t="s">
        <v>0</v>
      </c>
      <c r="B10" s="123">
        <v>0</v>
      </c>
      <c r="D10" s="13" t="s">
        <v>0</v>
      </c>
      <c r="E10" s="123">
        <v>0</v>
      </c>
    </row>
    <row r="11" spans="1:5" ht="15.75" thickTop="1" x14ac:dyDescent="0.25">
      <c r="A11" s="21" t="s">
        <v>22</v>
      </c>
      <c r="B11" s="89">
        <f>SUM(B9:B10)</f>
        <v>0</v>
      </c>
      <c r="C11" s="92"/>
      <c r="D11" s="21" t="s">
        <v>22</v>
      </c>
      <c r="E11" s="89">
        <f>SUM(E9:E10)</f>
        <v>0</v>
      </c>
    </row>
    <row r="12" spans="1:5" ht="15.75" x14ac:dyDescent="0.25">
      <c r="A12" s="79" t="s">
        <v>696</v>
      </c>
      <c r="B12" s="110"/>
      <c r="C12" s="87"/>
      <c r="D12" s="81" t="s">
        <v>696</v>
      </c>
      <c r="E12" s="112"/>
    </row>
    <row r="13" spans="1:5" s="56" customFormat="1" x14ac:dyDescent="0.25">
      <c r="A13" s="54" t="s">
        <v>712</v>
      </c>
      <c r="B13" s="119">
        <v>0</v>
      </c>
      <c r="C13" s="55"/>
      <c r="D13" s="54" t="s">
        <v>712</v>
      </c>
      <c r="E13" s="137">
        <v>0</v>
      </c>
    </row>
    <row r="14" spans="1:5" s="56" customFormat="1" x14ac:dyDescent="0.25">
      <c r="A14" s="54" t="s">
        <v>713</v>
      </c>
      <c r="B14" s="119">
        <v>0</v>
      </c>
      <c r="C14" s="55"/>
      <c r="D14" s="54" t="s">
        <v>713</v>
      </c>
      <c r="E14" s="137">
        <v>0</v>
      </c>
    </row>
    <row r="15" spans="1:5" ht="17.25" customHeight="1" x14ac:dyDescent="0.25">
      <c r="A15" s="61" t="s">
        <v>715</v>
      </c>
      <c r="B15" s="119">
        <v>0</v>
      </c>
      <c r="C15" s="62"/>
      <c r="D15" s="61" t="s">
        <v>716</v>
      </c>
      <c r="E15" s="134">
        <v>0</v>
      </c>
    </row>
    <row r="16" spans="1:5" x14ac:dyDescent="0.25">
      <c r="A16" s="61" t="s">
        <v>681</v>
      </c>
      <c r="B16" s="120">
        <v>0</v>
      </c>
      <c r="C16" s="62"/>
      <c r="D16" s="61" t="s">
        <v>681</v>
      </c>
      <c r="E16" s="135">
        <v>0</v>
      </c>
    </row>
    <row r="17" spans="1:5" ht="17.25" customHeight="1" x14ac:dyDescent="0.25">
      <c r="A17" s="61" t="s">
        <v>682</v>
      </c>
      <c r="B17" s="120">
        <v>0</v>
      </c>
      <c r="C17" s="62"/>
      <c r="D17" s="61" t="s">
        <v>682</v>
      </c>
      <c r="E17" s="135">
        <v>0</v>
      </c>
    </row>
    <row r="18" spans="1:5" x14ac:dyDescent="0.25">
      <c r="A18" s="61" t="s">
        <v>683</v>
      </c>
      <c r="B18" s="120">
        <v>0</v>
      </c>
      <c r="C18" s="62"/>
      <c r="D18" s="61" t="s">
        <v>683</v>
      </c>
      <c r="E18" s="135">
        <v>0</v>
      </c>
    </row>
    <row r="19" spans="1:5" x14ac:dyDescent="0.25">
      <c r="A19" s="61" t="s">
        <v>684</v>
      </c>
      <c r="B19" s="120">
        <v>0</v>
      </c>
      <c r="C19" s="62"/>
      <c r="D19" s="61" t="s">
        <v>684</v>
      </c>
      <c r="E19" s="135">
        <v>0</v>
      </c>
    </row>
    <row r="20" spans="1:5" ht="14.25" customHeight="1" x14ac:dyDescent="0.25">
      <c r="A20" s="61" t="s">
        <v>685</v>
      </c>
      <c r="B20" s="120">
        <v>0</v>
      </c>
      <c r="C20" s="62"/>
      <c r="D20" s="61" t="s">
        <v>685</v>
      </c>
      <c r="E20" s="135">
        <v>0</v>
      </c>
    </row>
    <row r="21" spans="1:5" x14ac:dyDescent="0.25">
      <c r="A21" s="21" t="s">
        <v>22</v>
      </c>
      <c r="B21" s="106">
        <f>SUM(B13:B20)</f>
        <v>0</v>
      </c>
      <c r="D21" s="63" t="s">
        <v>22</v>
      </c>
      <c r="E21" s="106">
        <f>SUM(E13:E20)</f>
        <v>0</v>
      </c>
    </row>
    <row r="22" spans="1:5" ht="17.25" customHeight="1" x14ac:dyDescent="0.25">
      <c r="A22" s="21" t="s">
        <v>749</v>
      </c>
      <c r="B22" s="89">
        <f>B7-B11-B21</f>
        <v>0</v>
      </c>
      <c r="C22" s="92"/>
      <c r="D22" s="21" t="s">
        <v>750</v>
      </c>
      <c r="E22" s="89">
        <f>E7-E11-E21</f>
        <v>0</v>
      </c>
    </row>
    <row r="23" spans="1:5" ht="15.75" x14ac:dyDescent="0.25">
      <c r="A23" s="86" t="s">
        <v>751</v>
      </c>
      <c r="B23" s="110"/>
      <c r="C23" s="87"/>
      <c r="D23" s="88" t="s">
        <v>752</v>
      </c>
      <c r="E23" s="112"/>
    </row>
    <row r="24" spans="1:5" ht="20.25" customHeight="1" x14ac:dyDescent="0.25">
      <c r="A24" s="35" t="str">
        <f>'2019-20 Base'!A24</f>
        <v>Program 24:  IDEA, Part B, Federal</v>
      </c>
      <c r="B24" s="121">
        <v>0</v>
      </c>
      <c r="D24" s="35" t="s">
        <v>701</v>
      </c>
      <c r="E24" s="121">
        <v>0</v>
      </c>
    </row>
    <row r="25" spans="1:5" ht="20.25" customHeight="1" x14ac:dyDescent="0.25">
      <c r="A25" s="163" t="s">
        <v>791</v>
      </c>
      <c r="B25" s="164" t="s">
        <v>657</v>
      </c>
      <c r="D25" s="163" t="s">
        <v>791</v>
      </c>
      <c r="E25" s="164" t="s">
        <v>657</v>
      </c>
    </row>
    <row r="26" spans="1:5" x14ac:dyDescent="0.25">
      <c r="A26" s="35" t="str">
        <f>'2019-20 Base'!A26</f>
        <v>Program 51:  Title I Part A, Federal</v>
      </c>
      <c r="B26" s="64" t="s">
        <v>657</v>
      </c>
      <c r="D26" s="35" t="s">
        <v>702</v>
      </c>
      <c r="E26" s="64" t="s">
        <v>657</v>
      </c>
    </row>
    <row r="27" spans="1:5" x14ac:dyDescent="0.25">
      <c r="A27" s="142" t="s">
        <v>720</v>
      </c>
      <c r="B27" s="64" t="s">
        <v>657</v>
      </c>
      <c r="D27" s="142" t="s">
        <v>720</v>
      </c>
      <c r="E27" s="64" t="s">
        <v>657</v>
      </c>
    </row>
    <row r="28" spans="1:5" x14ac:dyDescent="0.25">
      <c r="A28" s="143" t="s">
        <v>693</v>
      </c>
      <c r="B28" s="64" t="s">
        <v>657</v>
      </c>
      <c r="D28" s="143" t="s">
        <v>693</v>
      </c>
      <c r="E28" s="64" t="s">
        <v>657</v>
      </c>
    </row>
    <row r="29" spans="1:5" ht="18.75" customHeight="1" x14ac:dyDescent="0.25">
      <c r="A29" s="143" t="str">
        <f>'2019-20 Base'!A29</f>
        <v>Program 64:  Limited English Proficiency, Federal</v>
      </c>
      <c r="B29" s="65" t="s">
        <v>657</v>
      </c>
      <c r="D29" s="143" t="s">
        <v>703</v>
      </c>
      <c r="E29" s="64" t="s">
        <v>657</v>
      </c>
    </row>
    <row r="30" spans="1:5" ht="18.75" customHeight="1" x14ac:dyDescent="0.25">
      <c r="A30" s="142" t="s">
        <v>721</v>
      </c>
      <c r="B30" s="65" t="s">
        <v>657</v>
      </c>
      <c r="D30" s="142" t="s">
        <v>721</v>
      </c>
      <c r="E30" s="65" t="s">
        <v>657</v>
      </c>
    </row>
    <row r="31" spans="1:5" ht="15" customHeight="1" x14ac:dyDescent="0.25">
      <c r="A31" s="143" t="s">
        <v>698</v>
      </c>
      <c r="B31" s="65" t="s">
        <v>657</v>
      </c>
      <c r="D31" s="143" t="s">
        <v>698</v>
      </c>
      <c r="E31" s="65" t="s">
        <v>657</v>
      </c>
    </row>
    <row r="32" spans="1:5" ht="15" customHeight="1" thickBot="1" x14ac:dyDescent="0.3">
      <c r="A32" s="144" t="s">
        <v>722</v>
      </c>
      <c r="B32" s="138" t="s">
        <v>657</v>
      </c>
      <c r="C32" s="139"/>
      <c r="D32" s="144" t="s">
        <v>722</v>
      </c>
      <c r="E32" s="138" t="s">
        <v>657</v>
      </c>
    </row>
    <row r="33" spans="1:5" ht="30" x14ac:dyDescent="0.25">
      <c r="A33" s="35" t="str">
        <f>'2019-20 Base'!A33</f>
        <v>Program 21:  State &amp; local funds for students with disabilities</v>
      </c>
      <c r="B33" s="65" t="s">
        <v>657</v>
      </c>
      <c r="D33" s="35" t="s">
        <v>704</v>
      </c>
      <c r="E33" s="65" t="s">
        <v>657</v>
      </c>
    </row>
    <row r="34" spans="1:5" x14ac:dyDescent="0.25">
      <c r="A34" s="163" t="s">
        <v>793</v>
      </c>
      <c r="B34" s="164" t="s">
        <v>657</v>
      </c>
      <c r="D34" s="163" t="s">
        <v>793</v>
      </c>
      <c r="E34" s="164" t="s">
        <v>657</v>
      </c>
    </row>
    <row r="35" spans="1:5" ht="15" customHeight="1" x14ac:dyDescent="0.25">
      <c r="A35" s="35" t="str">
        <f>'2019-20 Base'!A35</f>
        <v>Program 55:  Learning Assistance, State</v>
      </c>
      <c r="B35" s="64" t="s">
        <v>657</v>
      </c>
      <c r="D35" s="35" t="s">
        <v>705</v>
      </c>
      <c r="E35" s="65" t="s">
        <v>657</v>
      </c>
    </row>
    <row r="36" spans="1:5" ht="15.75" thickBot="1" x14ac:dyDescent="0.3">
      <c r="A36" s="35" t="str">
        <f>'2019-20 Base'!A36</f>
        <v>Program 65:  Transitional Bilingual, State</v>
      </c>
      <c r="B36" s="98" t="s">
        <v>657</v>
      </c>
      <c r="D36" s="35" t="s">
        <v>706</v>
      </c>
      <c r="E36" s="98" t="s">
        <v>657</v>
      </c>
    </row>
    <row r="37" spans="1:5" ht="15.75" thickTop="1" x14ac:dyDescent="0.25">
      <c r="A37" s="21" t="s">
        <v>22</v>
      </c>
      <c r="B37" s="97">
        <f>B24</f>
        <v>0</v>
      </c>
      <c r="C37" s="72"/>
      <c r="D37" s="21" t="s">
        <v>22</v>
      </c>
      <c r="E37" s="113">
        <f>E24</f>
        <v>0</v>
      </c>
    </row>
    <row r="38" spans="1:5" x14ac:dyDescent="0.25">
      <c r="A38" s="82" t="s">
        <v>753</v>
      </c>
      <c r="B38" s="76">
        <f>B22-B37</f>
        <v>0</v>
      </c>
      <c r="C38" s="20"/>
      <c r="D38" s="71" t="s">
        <v>717</v>
      </c>
      <c r="E38" s="114">
        <f>E22-E37</f>
        <v>0</v>
      </c>
    </row>
    <row r="39" spans="1:5" ht="15.75" x14ac:dyDescent="0.25">
      <c r="A39" s="86" t="s">
        <v>802</v>
      </c>
      <c r="B39" s="110"/>
      <c r="C39" s="87"/>
      <c r="D39" s="88" t="s">
        <v>754</v>
      </c>
      <c r="E39" s="112"/>
    </row>
    <row r="40" spans="1:5" ht="65.25" customHeight="1" x14ac:dyDescent="0.25">
      <c r="A40" s="94" t="s">
        <v>755</v>
      </c>
      <c r="B40" s="133">
        <v>0</v>
      </c>
      <c r="D40" s="94" t="s">
        <v>741</v>
      </c>
      <c r="E40" s="136">
        <v>0</v>
      </c>
    </row>
    <row r="41" spans="1:5" ht="63.75" customHeight="1" x14ac:dyDescent="0.25">
      <c r="A41" s="95" t="s">
        <v>740</v>
      </c>
      <c r="B41" s="111">
        <f>'2019-20 Base'!B41</f>
        <v>0</v>
      </c>
      <c r="C41" s="90"/>
      <c r="D41" s="95" t="s">
        <v>742</v>
      </c>
      <c r="E41" s="111">
        <f>'2019-20 Base'!E41</f>
        <v>0</v>
      </c>
    </row>
    <row r="42" spans="1:5" ht="15.75" x14ac:dyDescent="0.25">
      <c r="A42" s="86" t="s">
        <v>756</v>
      </c>
      <c r="B42" s="110"/>
      <c r="C42" s="87"/>
      <c r="D42" s="88" t="s">
        <v>757</v>
      </c>
      <c r="E42" s="112"/>
    </row>
    <row r="43" spans="1:5" ht="32.25" customHeight="1" x14ac:dyDescent="0.25">
      <c r="A43" s="13" t="s">
        <v>758</v>
      </c>
      <c r="B43" s="70" t="e">
        <f>B38/B40</f>
        <v>#DIV/0!</v>
      </c>
      <c r="D43" s="13" t="s">
        <v>760</v>
      </c>
      <c r="E43" s="73" t="e">
        <f>E38/E40</f>
        <v>#DIV/0!</v>
      </c>
    </row>
    <row r="44" spans="1:5" ht="60" customHeight="1" thickBot="1" x14ac:dyDescent="0.3">
      <c r="A44" s="15" t="s">
        <v>759</v>
      </c>
      <c r="B44" s="66" t="e">
        <f>B43*B41</f>
        <v>#DIV/0!</v>
      </c>
      <c r="D44" s="15" t="s">
        <v>761</v>
      </c>
      <c r="E44" s="66" t="e">
        <f>E43*E41</f>
        <v>#DIV/0!</v>
      </c>
    </row>
    <row r="45" spans="1:5" s="17" customFormat="1" ht="31.5" x14ac:dyDescent="0.25">
      <c r="A45" s="78" t="s">
        <v>762</v>
      </c>
      <c r="B45" s="131" t="e">
        <f>IF(B44&gt;='2019-20 Base'!B44,"Met","Not Met")</f>
        <v>#DIV/0!</v>
      </c>
      <c r="C45" s="77"/>
      <c r="D45" s="78" t="s">
        <v>763</v>
      </c>
      <c r="E45" s="131" t="e">
        <f>IF(E44&gt;='2019-20 Base'!E44,"Met","Not Met")</f>
        <v>#DIV/0!</v>
      </c>
    </row>
    <row r="46" spans="1:5" ht="13.5" customHeight="1" x14ac:dyDescent="0.25">
      <c r="A46" s="91" t="s">
        <v>697</v>
      </c>
      <c r="B46" s="132" t="e">
        <f>B44-'2019-20 Base'!B44</f>
        <v>#DIV/0!</v>
      </c>
      <c r="D46" s="91" t="s">
        <v>697</v>
      </c>
      <c r="E46" s="132" t="e">
        <f>E44-'2019-20 Base'!E44</f>
        <v>#DIV/0!</v>
      </c>
    </row>
    <row r="47" spans="1:5" s="27" customFormat="1" ht="57.75" customHeight="1" x14ac:dyDescent="0.25">
      <c r="A47" s="175" t="s">
        <v>799</v>
      </c>
      <c r="B47" s="175"/>
      <c r="C47" s="175"/>
      <c r="D47" s="175"/>
      <c r="E47" s="175"/>
    </row>
    <row r="48" spans="1:5" s="27" customFormat="1" x14ac:dyDescent="0.25">
      <c r="A48" s="181"/>
      <c r="B48" s="181"/>
      <c r="D48" s="179"/>
      <c r="E48" s="181"/>
    </row>
    <row r="49" spans="1:5" s="27" customFormat="1" x14ac:dyDescent="0.25">
      <c r="A49" s="178" t="s">
        <v>20</v>
      </c>
      <c r="B49" s="178"/>
      <c r="C49" s="85"/>
      <c r="D49" s="178" t="s">
        <v>21</v>
      </c>
      <c r="E49" s="178"/>
    </row>
    <row r="50" spans="1:5" s="27" customFormat="1" x14ac:dyDescent="0.25">
      <c r="A50" s="67"/>
      <c r="B50" s="149"/>
      <c r="D50" s="183"/>
      <c r="E50" s="183"/>
    </row>
    <row r="51" spans="1:5" s="27" customFormat="1" ht="50.25" customHeight="1" x14ac:dyDescent="0.3">
      <c r="A51" s="184" t="s">
        <v>764</v>
      </c>
      <c r="B51" s="184"/>
      <c r="D51" s="178" t="s">
        <v>690</v>
      </c>
      <c r="E51" s="178"/>
    </row>
    <row r="52" spans="1:5" s="102" customFormat="1" ht="19.5" customHeight="1" x14ac:dyDescent="0.3">
      <c r="A52" s="167" t="s">
        <v>651</v>
      </c>
      <c r="B52" s="168"/>
    </row>
    <row r="53" spans="1:5" s="27" customFormat="1" ht="18.75" x14ac:dyDescent="0.3">
      <c r="A53" s="169"/>
      <c r="B53" s="170"/>
    </row>
  </sheetData>
  <sheetProtection sheet="1" selectLockedCells="1"/>
  <mergeCells count="8">
    <mergeCell ref="D51:E51"/>
    <mergeCell ref="A47:E47"/>
    <mergeCell ref="A48:B48"/>
    <mergeCell ref="D48:E48"/>
    <mergeCell ref="A49:B49"/>
    <mergeCell ref="D49:E49"/>
    <mergeCell ref="D50:E50"/>
    <mergeCell ref="A51:B51"/>
  </mergeCells>
  <conditionalFormatting sqref="B46">
    <cfRule type="cellIs" dxfId="7" priority="7" operator="lessThan">
      <formula>0</formula>
    </cfRule>
    <cfRule type="cellIs" dxfId="6" priority="8" operator="greaterThan">
      <formula>0</formula>
    </cfRule>
  </conditionalFormatting>
  <conditionalFormatting sqref="E46">
    <cfRule type="cellIs" dxfId="5" priority="5" operator="lessThan">
      <formula>0</formula>
    </cfRule>
    <cfRule type="cellIs" dxfId="4" priority="6" operator="greaterThan">
      <formula>0</formula>
    </cfRule>
  </conditionalFormatting>
  <conditionalFormatting sqref="B45">
    <cfRule type="cellIs" dxfId="3" priority="2" operator="equal">
      <formula>"Met"</formula>
    </cfRule>
    <cfRule type="cellIs" dxfId="2" priority="4" operator="equal">
      <formula>"Not Met"</formula>
    </cfRule>
  </conditionalFormatting>
  <conditionalFormatting sqref="E45">
    <cfRule type="cellIs" dxfId="1" priority="1" operator="equal">
      <formula>"Met"</formula>
    </cfRule>
    <cfRule type="cellIs" dxfId="0" priority="3" operator="equal">
      <formula>"Not Met"</formula>
    </cfRule>
  </conditionalFormatting>
  <hyperlinks>
    <hyperlink ref="A52" r:id="rId1" xr:uid="{43891126-F325-4A33-8E7E-440E95C32A63}"/>
  </hyperlinks>
  <pageMargins left="0.2" right="0.2" top="1.25" bottom="1.25" header="0.05" footer="0.3"/>
  <pageSetup scale="74" fitToHeight="0" orientation="portrait" r:id="rId2"/>
  <headerFooter>
    <oddHeader>&amp;C&amp;"-,Bold"&amp;16Excess Cost Worksheet - Compliance 2020-21 School Year
Due February 28, 2022
&amp;K000000Enter Data in Green Cells Only</oddHeader>
    <oddFooter>&amp;L&amp;9P:/Fiscal/Excess Cost/2019-20 Excess Cost Tempate
Sheet:  2019-20 Compliance&amp;R&amp;9 8/20/2020</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CCDDD</vt:lpstr>
      <vt:lpstr>Excess Cost CFR &amp; WAC</vt:lpstr>
      <vt:lpstr>Excess Cost Calculation</vt:lpstr>
      <vt:lpstr>Instructions</vt:lpstr>
      <vt:lpstr>2019-20 Base</vt:lpstr>
      <vt:lpstr>2020-21 Compliance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Excess Cost Worksheet</dc:title>
  <dc:subject>Special Education Funding</dc:subject>
  <dc:creator>OSPI, Special Education</dc:creator>
  <cp:lastModifiedBy>Amber O’Donnell</cp:lastModifiedBy>
  <cp:lastPrinted>2020-08-20T22:31:33Z</cp:lastPrinted>
  <dcterms:created xsi:type="dcterms:W3CDTF">2019-09-17T11:12:26Z</dcterms:created>
  <dcterms:modified xsi:type="dcterms:W3CDTF">2022-01-20T00:36:00Z</dcterms:modified>
</cp:coreProperties>
</file>