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Monthly Apport Data\1819\1220\"/>
    </mc:Choice>
  </mc:AlternateContent>
  <bookViews>
    <workbookView xWindow="0" yWindow="0" windowWidth="28800" windowHeight="14100"/>
  </bookViews>
  <sheets>
    <sheet name="Sheet1" sheetId="1" r:id="rId1"/>
  </sheet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O6" i="1"/>
  <c r="O7" i="1"/>
  <c r="F6" i="1"/>
  <c r="H6" i="1"/>
  <c r="I6" i="1"/>
  <c r="J6" i="1"/>
  <c r="K6" i="1"/>
  <c r="L6" i="1"/>
  <c r="M6" i="1"/>
  <c r="N6" i="1"/>
  <c r="G6" i="1"/>
  <c r="F32" i="1"/>
  <c r="O32" i="1" s="1"/>
  <c r="P32" i="1" s="1"/>
  <c r="O31" i="1"/>
  <c r="F31" i="1"/>
  <c r="P31" i="1" s="1"/>
  <c r="F30" i="1"/>
  <c r="F29" i="1"/>
  <c r="O28" i="1"/>
  <c r="P28" i="1" s="1"/>
  <c r="F28" i="1"/>
  <c r="O27" i="1"/>
  <c r="P27" i="1" s="1"/>
  <c r="F27" i="1"/>
  <c r="F26" i="1"/>
  <c r="F25" i="1"/>
  <c r="O25" i="1" s="1"/>
  <c r="P25" i="1" s="1"/>
  <c r="F24" i="1"/>
  <c r="O24" i="1" s="1"/>
  <c r="P24" i="1" s="1"/>
  <c r="F23" i="1"/>
  <c r="O23" i="1" s="1"/>
  <c r="F22" i="1"/>
  <c r="F21" i="1"/>
  <c r="P20" i="1"/>
  <c r="O20" i="1"/>
  <c r="F20" i="1"/>
  <c r="O19" i="1"/>
  <c r="P19" i="1" s="1"/>
  <c r="F19" i="1"/>
  <c r="F18" i="1"/>
  <c r="F17" i="1"/>
  <c r="O17" i="1" s="1"/>
  <c r="P17" i="1" s="1"/>
  <c r="F16" i="1"/>
  <c r="O16" i="1" s="1"/>
  <c r="P16" i="1" s="1"/>
  <c r="F15" i="1"/>
  <c r="O15" i="1" s="1"/>
  <c r="F14" i="1"/>
  <c r="F13" i="1"/>
  <c r="O12" i="1"/>
  <c r="P12" i="1" s="1"/>
  <c r="F12" i="1"/>
  <c r="O11" i="1"/>
  <c r="P11" i="1" s="1"/>
  <c r="F11" i="1"/>
  <c r="F10" i="1"/>
  <c r="F9" i="1"/>
  <c r="O9" i="1" s="1"/>
  <c r="P9" i="1" s="1"/>
  <c r="F8" i="1"/>
  <c r="O8" i="1" s="1"/>
  <c r="P8" i="1" s="1"/>
  <c r="F7" i="1"/>
  <c r="P30" i="1" l="1"/>
  <c r="P26" i="1"/>
  <c r="O14" i="1"/>
  <c r="P14" i="1" s="1"/>
  <c r="O22" i="1"/>
  <c r="P22" i="1" s="1"/>
  <c r="O30" i="1"/>
  <c r="P7" i="1"/>
  <c r="O10" i="1"/>
  <c r="P10" i="1" s="1"/>
  <c r="P15" i="1"/>
  <c r="O18" i="1"/>
  <c r="P18" i="1" s="1"/>
  <c r="P23" i="1"/>
  <c r="O26" i="1"/>
  <c r="O13" i="1"/>
  <c r="P13" i="1" s="1"/>
  <c r="O21" i="1"/>
  <c r="P21" i="1" s="1"/>
  <c r="O29" i="1"/>
  <c r="P29" i="1" s="1"/>
</calcChain>
</file>

<file path=xl/sharedStrings.xml><?xml version="1.0" encoding="utf-8"?>
<sst xmlns="http://schemas.openxmlformats.org/spreadsheetml/2006/main" count="166" uniqueCount="123">
  <si>
    <t>Note:  Data below is the November 1077 data as reported by the school districts.</t>
  </si>
  <si>
    <t xml:space="preserve">            Calculations support the percentage to be used for 2018-19 apportionment payment under revenue code 3121</t>
  </si>
  <si>
    <t>November 2017</t>
  </si>
  <si>
    <t>November 2017 1077 Data</t>
  </si>
  <si>
    <t>Table 1 6-11</t>
  </si>
  <si>
    <t>Table 1 12-17</t>
  </si>
  <si>
    <t>Table 1 12-21</t>
  </si>
  <si>
    <t>Table 2 Dis</t>
  </si>
  <si>
    <t>T3 DIS</t>
  </si>
  <si>
    <t>T28 DIS</t>
  </si>
  <si>
    <t>T29 AGE</t>
  </si>
  <si>
    <t>T8 DIS</t>
  </si>
  <si>
    <t>BEA</t>
  </si>
  <si>
    <t xml:space="preserve">Sped </t>
  </si>
  <si>
    <t>T1 6-11</t>
  </si>
  <si>
    <t>T1 12-17</t>
  </si>
  <si>
    <t>T2 DIS</t>
  </si>
  <si>
    <t>T29 DIS</t>
  </si>
  <si>
    <t>Avg</t>
  </si>
  <si>
    <t xml:space="preserve">Avg </t>
  </si>
  <si>
    <t>Co_Dist</t>
  </si>
  <si>
    <t>ESD</t>
  </si>
  <si>
    <t>CO</t>
  </si>
  <si>
    <t>Dist</t>
  </si>
  <si>
    <t>Serving District</t>
  </si>
  <si>
    <t>Total All</t>
  </si>
  <si>
    <t>Percent</t>
  </si>
  <si>
    <t>06103</t>
  </si>
  <si>
    <t>112</t>
  </si>
  <si>
    <t>06</t>
  </si>
  <si>
    <t>103</t>
  </si>
  <si>
    <t>Green Mountain</t>
  </si>
  <si>
    <t>07002</t>
  </si>
  <si>
    <t>123</t>
  </si>
  <si>
    <t>07</t>
  </si>
  <si>
    <t>002</t>
  </si>
  <si>
    <t>Dayton</t>
  </si>
  <si>
    <t>08130</t>
  </si>
  <si>
    <t>08</t>
  </si>
  <si>
    <t>130</t>
  </si>
  <si>
    <t>Toutle Lake</t>
  </si>
  <si>
    <t>08402</t>
  </si>
  <si>
    <t>402</t>
  </si>
  <si>
    <t>Kalama</t>
  </si>
  <si>
    <t>09013</t>
  </si>
  <si>
    <t>171</t>
  </si>
  <si>
    <t>09</t>
  </si>
  <si>
    <t>013</t>
  </si>
  <si>
    <t>Orondo</t>
  </si>
  <si>
    <t>09209</t>
  </si>
  <si>
    <t>209</t>
  </si>
  <si>
    <t>Waterville</t>
  </si>
  <si>
    <t>11056</t>
  </si>
  <si>
    <t>11</t>
  </si>
  <si>
    <t>056</t>
  </si>
  <si>
    <t>Kahlotus</t>
  </si>
  <si>
    <t>14097</t>
  </si>
  <si>
    <t>113</t>
  </si>
  <si>
    <t>14</t>
  </si>
  <si>
    <t>097</t>
  </si>
  <si>
    <t>Lake Quinault</t>
  </si>
  <si>
    <t>20094</t>
  </si>
  <si>
    <t>20</t>
  </si>
  <si>
    <t>094</t>
  </si>
  <si>
    <t>Wishram</t>
  </si>
  <si>
    <t>20215</t>
  </si>
  <si>
    <t>215</t>
  </si>
  <si>
    <t>Centerville</t>
  </si>
  <si>
    <t>20400</t>
  </si>
  <si>
    <t>400</t>
  </si>
  <si>
    <t>Trout Lake</t>
  </si>
  <si>
    <t>20401</t>
  </si>
  <si>
    <t>401</t>
  </si>
  <si>
    <t>Glenwood</t>
  </si>
  <si>
    <t>20402</t>
  </si>
  <si>
    <t>Klickitat</t>
  </si>
  <si>
    <t>20403</t>
  </si>
  <si>
    <t>403</t>
  </si>
  <si>
    <t>Roosevelt</t>
  </si>
  <si>
    <t>20404</t>
  </si>
  <si>
    <t>105</t>
  </si>
  <si>
    <t>404</t>
  </si>
  <si>
    <t>Goldendale</t>
  </si>
  <si>
    <t>20405</t>
  </si>
  <si>
    <t>405</t>
  </si>
  <si>
    <t>White Salmon</t>
  </si>
  <si>
    <t>20406</t>
  </si>
  <si>
    <t>406</t>
  </si>
  <si>
    <t>Lyle</t>
  </si>
  <si>
    <t>24350</t>
  </si>
  <si>
    <t>24</t>
  </si>
  <si>
    <t>350</t>
  </si>
  <si>
    <t>Methow Valley</t>
  </si>
  <si>
    <t>25101</t>
  </si>
  <si>
    <t>25</t>
  </si>
  <si>
    <t>101</t>
  </si>
  <si>
    <t>Ocean Beach</t>
  </si>
  <si>
    <t>25155</t>
  </si>
  <si>
    <t>155</t>
  </si>
  <si>
    <t>Naselle-Grays River</t>
  </si>
  <si>
    <t>30002</t>
  </si>
  <si>
    <t>30</t>
  </si>
  <si>
    <t>Skamania</t>
  </si>
  <si>
    <t>30029</t>
  </si>
  <si>
    <t>029</t>
  </si>
  <si>
    <t>Mount Pleasant</t>
  </si>
  <si>
    <t>30031</t>
  </si>
  <si>
    <t>031</t>
  </si>
  <si>
    <t>Mill A</t>
  </si>
  <si>
    <t>30303</t>
  </si>
  <si>
    <t>303</t>
  </si>
  <si>
    <t>Stevenson-Carson</t>
  </si>
  <si>
    <t>35200</t>
  </si>
  <si>
    <t>35</t>
  </si>
  <si>
    <t>200</t>
  </si>
  <si>
    <t>Wahkiakum</t>
  </si>
  <si>
    <t>36101</t>
  </si>
  <si>
    <t>36</t>
  </si>
  <si>
    <t>Dixie</t>
  </si>
  <si>
    <t>00</t>
  </si>
  <si>
    <t>000</t>
  </si>
  <si>
    <t>ESD 112 Coop Total/Avg</t>
  </si>
  <si>
    <t>06701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</si>
</sst>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2" fillId="2" borderId="0" xfId="0" applyNumberFormat="1" applyFont="1" applyFill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0" borderId="0" xfId="0" applyFont="1"/>
    <xf numFmtId="0" fontId="5" fillId="5" borderId="0" xfId="0" applyFont="1" applyFill="1" applyBorder="1" applyAlignment="1" applyProtection="1">
      <alignment vertical="center"/>
    </xf>
    <xf numFmtId="0" fontId="6" fillId="6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6" fillId="4" borderId="0" xfId="0" applyFont="1" applyFill="1" applyAlignment="1" applyProtection="1">
      <alignment horizontal="center" wrapText="1"/>
    </xf>
    <xf numFmtId="0" fontId="6" fillId="2" borderId="0" xfId="0" applyFont="1" applyFill="1" applyAlignment="1" applyProtection="1">
      <alignment horizontal="center" wrapText="1"/>
    </xf>
    <xf numFmtId="0" fontId="7" fillId="4" borderId="2" xfId="1" applyNumberFormat="1" applyFont="1" applyFill="1" applyBorder="1" applyAlignment="1">
      <alignment horizontal="center"/>
    </xf>
    <xf numFmtId="0" fontId="5" fillId="5" borderId="3" xfId="3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vertical="center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7" fillId="4" borderId="6" xfId="2" applyNumberFormat="1" applyFont="1" applyFill="1" applyBorder="1" applyAlignment="1">
      <alignment horizontal="center" wrapText="1"/>
    </xf>
    <xf numFmtId="0" fontId="5" fillId="5" borderId="7" xfId="3" applyFont="1" applyFill="1" applyBorder="1" applyAlignment="1">
      <alignment horizont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9" fontId="10" fillId="7" borderId="4" xfId="2" applyFont="1" applyFill="1" applyBorder="1" applyAlignment="1" applyProtection="1">
      <alignment horizontal="right" vertical="center" wrapText="1"/>
    </xf>
    <xf numFmtId="9" fontId="3" fillId="7" borderId="4" xfId="2" applyFont="1" applyFill="1" applyBorder="1" applyAlignment="1">
      <alignment horizontal="right" vertical="center" wrapText="1"/>
    </xf>
    <xf numFmtId="9" fontId="10" fillId="7" borderId="5" xfId="2" applyFont="1" applyFill="1" applyBorder="1" applyAlignment="1" applyProtection="1">
      <alignment horizontal="right" vertical="center" wrapText="1"/>
    </xf>
    <xf numFmtId="0" fontId="7" fillId="4" borderId="8" xfId="1" applyNumberFormat="1" applyFont="1" applyFill="1" applyBorder="1" applyAlignment="1">
      <alignment horizontal="center"/>
    </xf>
    <xf numFmtId="0" fontId="5" fillId="5" borderId="9" xfId="3" applyFont="1" applyFill="1" applyBorder="1" applyAlignment="1">
      <alignment horizontal="center"/>
    </xf>
    <xf numFmtId="49" fontId="11" fillId="0" borderId="0" xfId="0" applyNumberFormat="1" applyFont="1" applyFill="1" applyAlignment="1">
      <alignment vertical="top"/>
    </xf>
    <xf numFmtId="164" fontId="12" fillId="4" borderId="0" xfId="1" applyNumberFormat="1" applyFont="1" applyFill="1" applyProtection="1"/>
    <xf numFmtId="0" fontId="11" fillId="0" borderId="0" xfId="0" applyNumberFormat="1" applyFont="1" applyAlignment="1">
      <alignment vertical="top"/>
    </xf>
    <xf numFmtId="41" fontId="11" fillId="3" borderId="0" xfId="0" applyNumberFormat="1" applyFont="1" applyFill="1" applyAlignment="1">
      <alignment vertical="top"/>
    </xf>
    <xf numFmtId="10" fontId="8" fillId="4" borderId="0" xfId="2" applyNumberFormat="1" applyFont="1" applyFill="1" applyBorder="1"/>
    <xf numFmtId="10" fontId="8" fillId="2" borderId="0" xfId="3" applyNumberFormat="1" applyFont="1" applyFill="1" applyBorder="1"/>
    <xf numFmtId="0" fontId="0" fillId="0" borderId="0" xfId="0" applyFont="1" applyAlignment="1">
      <alignment horizontal="left"/>
    </xf>
    <xf numFmtId="49" fontId="11" fillId="0" borderId="0" xfId="0" quotePrefix="1" applyNumberFormat="1" applyFont="1" applyFill="1" applyAlignment="1">
      <alignment vertical="top"/>
    </xf>
    <xf numFmtId="41" fontId="11" fillId="6" borderId="0" xfId="0" applyNumberFormat="1" applyFont="1" applyFill="1" applyAlignment="1">
      <alignment vertical="top"/>
    </xf>
    <xf numFmtId="41" fontId="11" fillId="4" borderId="0" xfId="0" applyNumberFormat="1" applyFont="1" applyFill="1" applyAlignment="1">
      <alignment vertical="top"/>
    </xf>
    <xf numFmtId="10" fontId="7" fillId="4" borderId="0" xfId="2" applyNumberFormat="1" applyFont="1" applyFill="1" applyBorder="1" applyAlignment="1">
      <alignment horizontal="right"/>
    </xf>
    <xf numFmtId="17" fontId="4" fillId="2" borderId="1" xfId="0" quotePrefix="1" applyNumberFormat="1" applyFont="1" applyFill="1" applyBorder="1" applyAlignment="1">
      <alignment horizont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41" fontId="12" fillId="4" borderId="0" xfId="0" applyNumberFormat="1" applyFont="1" applyFill="1" applyBorder="1" applyAlignment="1" applyProtection="1">
      <alignment horizontal="center" vertical="center" wrapText="1"/>
    </xf>
  </cellXfs>
  <cellStyles count="4">
    <cellStyle name="Comma" xfId="1" builtinId="3"/>
    <cellStyle name="Normal" xfId="0" builtinId="0"/>
    <cellStyle name="Normal_061222ExcessCost_lite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80" zoomScaleNormal="80" workbookViewId="0">
      <pane ySplit="5" topLeftCell="A6" activePane="bottomLeft" state="frozen"/>
      <selection pane="bottomLeft" activeCell="L6" sqref="L6"/>
    </sheetView>
  </sheetViews>
  <sheetFormatPr defaultRowHeight="15" x14ac:dyDescent="0.25"/>
  <cols>
    <col min="1" max="1" width="10" customWidth="1"/>
    <col min="2" max="2" width="6.140625" bestFit="1" customWidth="1"/>
    <col min="3" max="3" width="4.7109375" hidden="1" customWidth="1"/>
    <col min="4" max="4" width="5.28515625" hidden="1" customWidth="1"/>
    <col min="5" max="5" width="19.85546875" bestFit="1" customWidth="1"/>
    <col min="7" max="7" width="9.7109375" bestFit="1" customWidth="1"/>
    <col min="16" max="16" width="11.5703125" bestFit="1" customWidth="1"/>
  </cols>
  <sheetData>
    <row r="1" spans="1:17" s="5" customFormat="1" x14ac:dyDescent="0.2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K1" s="4"/>
      <c r="L1" s="2"/>
      <c r="M1" s="4"/>
      <c r="N1" s="2"/>
      <c r="O1" s="2"/>
      <c r="P1" s="2"/>
    </row>
    <row r="2" spans="1:17" s="5" customFormat="1" ht="15.75" x14ac:dyDescent="0.25">
      <c r="A2" s="1" t="s">
        <v>1</v>
      </c>
      <c r="B2" s="2"/>
      <c r="C2" s="2"/>
      <c r="D2" s="2"/>
      <c r="E2" s="2"/>
      <c r="F2" s="2"/>
      <c r="G2" s="2"/>
      <c r="H2" s="3"/>
      <c r="I2" s="4"/>
      <c r="J2" s="2"/>
      <c r="K2" s="4"/>
      <c r="L2" s="2"/>
      <c r="M2" s="4"/>
      <c r="N2" s="2"/>
      <c r="O2" s="39" t="s">
        <v>2</v>
      </c>
      <c r="P2" s="39"/>
    </row>
    <row r="3" spans="1:17" s="5" customFormat="1" ht="15.75" customHeight="1" x14ac:dyDescent="0.25">
      <c r="A3" s="40" t="s">
        <v>3</v>
      </c>
      <c r="B3" s="40"/>
      <c r="C3" s="40"/>
      <c r="D3" s="40"/>
      <c r="E3" s="40"/>
      <c r="F3" s="6"/>
      <c r="G3" s="7" t="s">
        <v>4</v>
      </c>
      <c r="H3" s="8" t="s">
        <v>5</v>
      </c>
      <c r="I3" s="9" t="s">
        <v>6</v>
      </c>
      <c r="J3" s="7" t="s">
        <v>7</v>
      </c>
      <c r="K3" s="9" t="s">
        <v>8</v>
      </c>
      <c r="L3" s="7" t="s">
        <v>9</v>
      </c>
      <c r="M3" s="9" t="s">
        <v>10</v>
      </c>
      <c r="N3" s="10" t="s">
        <v>11</v>
      </c>
      <c r="O3" s="11" t="s">
        <v>12</v>
      </c>
      <c r="P3" s="12" t="s">
        <v>13</v>
      </c>
    </row>
    <row r="4" spans="1:17" s="5" customFormat="1" ht="15.75" customHeight="1" x14ac:dyDescent="0.25">
      <c r="A4" s="41"/>
      <c r="B4" s="41"/>
      <c r="C4" s="41"/>
      <c r="D4" s="41"/>
      <c r="E4" s="41"/>
      <c r="F4" s="13"/>
      <c r="G4" s="14" t="s">
        <v>14</v>
      </c>
      <c r="H4" s="15" t="s">
        <v>15</v>
      </c>
      <c r="I4" s="16"/>
      <c r="J4" s="14" t="s">
        <v>16</v>
      </c>
      <c r="K4" s="16" t="s">
        <v>8</v>
      </c>
      <c r="L4" s="14" t="s">
        <v>9</v>
      </c>
      <c r="M4" s="16" t="s">
        <v>17</v>
      </c>
      <c r="N4" s="17" t="s">
        <v>11</v>
      </c>
      <c r="O4" s="18" t="s">
        <v>18</v>
      </c>
      <c r="P4" s="19" t="s">
        <v>19</v>
      </c>
    </row>
    <row r="5" spans="1:17" ht="31.5" x14ac:dyDescent="0.25">
      <c r="A5" s="20" t="s">
        <v>20</v>
      </c>
      <c r="B5" s="21" t="s">
        <v>21</v>
      </c>
      <c r="C5" s="21" t="s">
        <v>22</v>
      </c>
      <c r="D5" s="21" t="s">
        <v>23</v>
      </c>
      <c r="E5" s="21" t="s">
        <v>24</v>
      </c>
      <c r="F5" s="22" t="s">
        <v>25</v>
      </c>
      <c r="G5" s="23">
        <v>0.92</v>
      </c>
      <c r="H5" s="23">
        <v>0.87</v>
      </c>
      <c r="I5" s="24">
        <v>0.87</v>
      </c>
      <c r="J5" s="24">
        <v>0.64</v>
      </c>
      <c r="K5" s="24">
        <v>0.13</v>
      </c>
      <c r="L5" s="24">
        <v>0</v>
      </c>
      <c r="M5" s="24">
        <v>0</v>
      </c>
      <c r="N5" s="25">
        <v>0</v>
      </c>
      <c r="O5" s="26" t="s">
        <v>26</v>
      </c>
      <c r="P5" s="27" t="s">
        <v>26</v>
      </c>
    </row>
    <row r="6" spans="1:17" x14ac:dyDescent="0.25">
      <c r="A6" s="35" t="s">
        <v>122</v>
      </c>
      <c r="B6" s="35" t="s">
        <v>28</v>
      </c>
      <c r="C6" s="28" t="s">
        <v>119</v>
      </c>
      <c r="D6" s="28" t="s">
        <v>120</v>
      </c>
      <c r="E6" s="28" t="s">
        <v>121</v>
      </c>
      <c r="F6" s="42">
        <f t="shared" ref="F6:F32" si="0">SUM(G6+SUM(I6:N6))</f>
        <v>1228</v>
      </c>
      <c r="G6" s="36">
        <f>SUM(G7:G32)</f>
        <v>414</v>
      </c>
      <c r="H6" s="31">
        <f t="shared" ref="H6:N6" si="1">SUM(H7:H32)</f>
        <v>350</v>
      </c>
      <c r="I6" s="37">
        <f t="shared" si="1"/>
        <v>371</v>
      </c>
      <c r="J6" s="36">
        <f t="shared" si="1"/>
        <v>365</v>
      </c>
      <c r="K6" s="37">
        <f t="shared" si="1"/>
        <v>72</v>
      </c>
      <c r="L6" s="36">
        <f t="shared" si="1"/>
        <v>4</v>
      </c>
      <c r="M6" s="37">
        <f t="shared" si="1"/>
        <v>1</v>
      </c>
      <c r="N6" s="36">
        <f t="shared" si="1"/>
        <v>1</v>
      </c>
      <c r="O6" s="38">
        <f t="shared" ref="O6:O32" si="2">IF(F6&gt;0,ROUND((G6*$G$5+I6*$I$5+J6*$J$5+K6*$K$5+L6*$L$5+M6*$M$5+N6*$N$5)/F6,4),0)</f>
        <v>0.77090000000000003</v>
      </c>
      <c r="P6" s="33">
        <f t="shared" ref="P6:P32" si="3">IF(F6&gt;0,100%-O6,0)</f>
        <v>0.22909999999999997</v>
      </c>
    </row>
    <row r="7" spans="1:17" x14ac:dyDescent="0.25">
      <c r="A7" s="28" t="s">
        <v>27</v>
      </c>
      <c r="B7" s="28" t="s">
        <v>28</v>
      </c>
      <c r="C7" s="28" t="s">
        <v>29</v>
      </c>
      <c r="D7" s="28" t="s">
        <v>30</v>
      </c>
      <c r="E7" s="28" t="s">
        <v>31</v>
      </c>
      <c r="F7" s="29">
        <f t="shared" si="0"/>
        <v>18</v>
      </c>
      <c r="G7" s="30">
        <v>8</v>
      </c>
      <c r="H7" s="31">
        <v>5</v>
      </c>
      <c r="I7" s="30">
        <v>5</v>
      </c>
      <c r="J7" s="30">
        <v>5</v>
      </c>
      <c r="K7" s="30">
        <v>0</v>
      </c>
      <c r="L7" s="30">
        <v>0</v>
      </c>
      <c r="M7" s="30">
        <v>0</v>
      </c>
      <c r="N7" s="30">
        <v>0</v>
      </c>
      <c r="O7" s="32">
        <f t="shared" si="2"/>
        <v>0.82830000000000004</v>
      </c>
      <c r="P7" s="33">
        <f t="shared" si="3"/>
        <v>0.17169999999999996</v>
      </c>
      <c r="Q7" s="34"/>
    </row>
    <row r="8" spans="1:17" x14ac:dyDescent="0.25">
      <c r="A8" s="28" t="s">
        <v>32</v>
      </c>
      <c r="B8" s="28" t="s">
        <v>33</v>
      </c>
      <c r="C8" s="28" t="s">
        <v>34</v>
      </c>
      <c r="D8" s="28" t="s">
        <v>35</v>
      </c>
      <c r="E8" s="28" t="s">
        <v>36</v>
      </c>
      <c r="F8" s="29">
        <f t="shared" si="0"/>
        <v>50</v>
      </c>
      <c r="G8" s="30">
        <v>11</v>
      </c>
      <c r="H8" s="31">
        <v>13</v>
      </c>
      <c r="I8" s="30">
        <v>13</v>
      </c>
      <c r="J8" s="30">
        <v>18</v>
      </c>
      <c r="K8" s="30">
        <v>8</v>
      </c>
      <c r="L8" s="30">
        <v>0</v>
      </c>
      <c r="M8" s="30">
        <v>0</v>
      </c>
      <c r="N8" s="30">
        <v>0</v>
      </c>
      <c r="O8" s="32">
        <f t="shared" si="2"/>
        <v>0.67979999999999996</v>
      </c>
      <c r="P8" s="33">
        <f t="shared" si="3"/>
        <v>0.32020000000000004</v>
      </c>
      <c r="Q8" s="34"/>
    </row>
    <row r="9" spans="1:17" x14ac:dyDescent="0.25">
      <c r="A9" s="28" t="s">
        <v>37</v>
      </c>
      <c r="B9" s="28" t="s">
        <v>28</v>
      </c>
      <c r="C9" s="28" t="s">
        <v>38</v>
      </c>
      <c r="D9" s="28" t="s">
        <v>39</v>
      </c>
      <c r="E9" s="28" t="s">
        <v>40</v>
      </c>
      <c r="F9" s="29">
        <f t="shared" si="0"/>
        <v>67</v>
      </c>
      <c r="G9" s="30">
        <v>20</v>
      </c>
      <c r="H9" s="31">
        <v>8</v>
      </c>
      <c r="I9" s="30">
        <v>8</v>
      </c>
      <c r="J9" s="30">
        <v>34</v>
      </c>
      <c r="K9" s="30">
        <v>3</v>
      </c>
      <c r="L9" s="30">
        <v>1</v>
      </c>
      <c r="M9" s="30">
        <v>0</v>
      </c>
      <c r="N9" s="30">
        <v>1</v>
      </c>
      <c r="O9" s="32">
        <f t="shared" si="2"/>
        <v>0.70909999999999995</v>
      </c>
      <c r="P9" s="33">
        <f t="shared" si="3"/>
        <v>0.29090000000000005</v>
      </c>
      <c r="Q9" s="34"/>
    </row>
    <row r="10" spans="1:17" x14ac:dyDescent="0.25">
      <c r="A10" s="28" t="s">
        <v>41</v>
      </c>
      <c r="B10" s="28" t="s">
        <v>28</v>
      </c>
      <c r="C10" s="28" t="s">
        <v>38</v>
      </c>
      <c r="D10" s="28" t="s">
        <v>42</v>
      </c>
      <c r="E10" s="28" t="s">
        <v>43</v>
      </c>
      <c r="F10" s="29">
        <f t="shared" si="0"/>
        <v>128</v>
      </c>
      <c r="G10" s="30">
        <v>38</v>
      </c>
      <c r="H10" s="31">
        <v>40</v>
      </c>
      <c r="I10" s="30">
        <v>42</v>
      </c>
      <c r="J10" s="30">
        <v>42</v>
      </c>
      <c r="K10" s="30">
        <v>3</v>
      </c>
      <c r="L10" s="30">
        <v>2</v>
      </c>
      <c r="M10" s="30">
        <v>1</v>
      </c>
      <c r="N10" s="30">
        <v>0</v>
      </c>
      <c r="O10" s="32">
        <f t="shared" si="2"/>
        <v>0.77159999999999995</v>
      </c>
      <c r="P10" s="33">
        <f t="shared" si="3"/>
        <v>0.22840000000000005</v>
      </c>
      <c r="Q10" s="34"/>
    </row>
    <row r="11" spans="1:17" x14ac:dyDescent="0.25">
      <c r="A11" s="28" t="s">
        <v>44</v>
      </c>
      <c r="B11" s="28" t="s">
        <v>45</v>
      </c>
      <c r="C11" s="28" t="s">
        <v>46</v>
      </c>
      <c r="D11" s="28" t="s">
        <v>47</v>
      </c>
      <c r="E11" s="28" t="s">
        <v>48</v>
      </c>
      <c r="F11" s="29">
        <f t="shared" si="0"/>
        <v>18</v>
      </c>
      <c r="G11" s="30">
        <v>12</v>
      </c>
      <c r="H11" s="31">
        <v>2</v>
      </c>
      <c r="I11" s="30">
        <v>2</v>
      </c>
      <c r="J11" s="30">
        <v>2</v>
      </c>
      <c r="K11" s="30">
        <v>2</v>
      </c>
      <c r="L11" s="30">
        <v>0</v>
      </c>
      <c r="M11" s="30">
        <v>0</v>
      </c>
      <c r="N11" s="30">
        <v>0</v>
      </c>
      <c r="O11" s="32">
        <f t="shared" si="2"/>
        <v>0.79559999999999997</v>
      </c>
      <c r="P11" s="33">
        <f t="shared" si="3"/>
        <v>0.20440000000000003</v>
      </c>
      <c r="Q11" s="34"/>
    </row>
    <row r="12" spans="1:17" x14ac:dyDescent="0.25">
      <c r="A12" s="28" t="s">
        <v>49</v>
      </c>
      <c r="B12" s="28" t="s">
        <v>45</v>
      </c>
      <c r="C12" s="28" t="s">
        <v>46</v>
      </c>
      <c r="D12" s="28" t="s">
        <v>50</v>
      </c>
      <c r="E12" s="28" t="s">
        <v>51</v>
      </c>
      <c r="F12" s="29">
        <f t="shared" si="0"/>
        <v>44</v>
      </c>
      <c r="G12" s="30">
        <v>14</v>
      </c>
      <c r="H12" s="31">
        <v>11</v>
      </c>
      <c r="I12" s="30">
        <v>14</v>
      </c>
      <c r="J12" s="30">
        <v>13</v>
      </c>
      <c r="K12" s="30">
        <v>3</v>
      </c>
      <c r="L12" s="30">
        <v>0</v>
      </c>
      <c r="M12" s="30">
        <v>0</v>
      </c>
      <c r="N12" s="30">
        <v>0</v>
      </c>
      <c r="O12" s="32">
        <f t="shared" si="2"/>
        <v>0.76749999999999996</v>
      </c>
      <c r="P12" s="33">
        <f t="shared" si="3"/>
        <v>0.23250000000000004</v>
      </c>
      <c r="Q12" s="34"/>
    </row>
    <row r="13" spans="1:17" x14ac:dyDescent="0.25">
      <c r="A13" s="28" t="s">
        <v>52</v>
      </c>
      <c r="B13" s="28" t="s">
        <v>33</v>
      </c>
      <c r="C13" s="28" t="s">
        <v>53</v>
      </c>
      <c r="D13" s="28" t="s">
        <v>54</v>
      </c>
      <c r="E13" s="28" t="s">
        <v>55</v>
      </c>
      <c r="F13" s="29">
        <f t="shared" si="0"/>
        <v>4</v>
      </c>
      <c r="G13" s="30">
        <v>1</v>
      </c>
      <c r="H13" s="31">
        <v>1</v>
      </c>
      <c r="I13" s="30">
        <v>1</v>
      </c>
      <c r="J13" s="30">
        <v>2</v>
      </c>
      <c r="K13" s="30">
        <v>0</v>
      </c>
      <c r="L13" s="30">
        <v>0</v>
      </c>
      <c r="M13" s="30">
        <v>0</v>
      </c>
      <c r="N13" s="30">
        <v>0</v>
      </c>
      <c r="O13" s="32">
        <f t="shared" si="2"/>
        <v>0.76749999999999996</v>
      </c>
      <c r="P13" s="33">
        <f t="shared" si="3"/>
        <v>0.23250000000000004</v>
      </c>
      <c r="Q13" s="34"/>
    </row>
    <row r="14" spans="1:17" x14ac:dyDescent="0.25">
      <c r="A14" s="28" t="s">
        <v>56</v>
      </c>
      <c r="B14" s="28" t="s">
        <v>57</v>
      </c>
      <c r="C14" s="28" t="s">
        <v>58</v>
      </c>
      <c r="D14" s="28" t="s">
        <v>59</v>
      </c>
      <c r="E14" s="28" t="s">
        <v>60</v>
      </c>
      <c r="F14" s="29">
        <f t="shared" si="0"/>
        <v>20</v>
      </c>
      <c r="G14" s="30">
        <v>9</v>
      </c>
      <c r="H14" s="31">
        <v>4</v>
      </c>
      <c r="I14" s="30">
        <v>4</v>
      </c>
      <c r="J14" s="30">
        <v>5</v>
      </c>
      <c r="K14" s="30">
        <v>2</v>
      </c>
      <c r="L14" s="30">
        <v>0</v>
      </c>
      <c r="M14" s="30">
        <v>0</v>
      </c>
      <c r="N14" s="30">
        <v>0</v>
      </c>
      <c r="O14" s="32">
        <f t="shared" si="2"/>
        <v>0.76100000000000001</v>
      </c>
      <c r="P14" s="33">
        <f t="shared" si="3"/>
        <v>0.23899999999999999</v>
      </c>
      <c r="Q14" s="34"/>
    </row>
    <row r="15" spans="1:17" x14ac:dyDescent="0.25">
      <c r="A15" s="28" t="s">
        <v>61</v>
      </c>
      <c r="B15" s="28" t="s">
        <v>28</v>
      </c>
      <c r="C15" s="28" t="s">
        <v>62</v>
      </c>
      <c r="D15" s="28" t="s">
        <v>63</v>
      </c>
      <c r="E15" s="28" t="s">
        <v>64</v>
      </c>
      <c r="F15" s="29">
        <f t="shared" si="0"/>
        <v>8</v>
      </c>
      <c r="G15" s="30">
        <v>2</v>
      </c>
      <c r="H15" s="31">
        <v>6</v>
      </c>
      <c r="I15" s="30">
        <v>6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2">
        <f t="shared" si="2"/>
        <v>0.88249999999999995</v>
      </c>
      <c r="P15" s="33">
        <f t="shared" si="3"/>
        <v>0.11750000000000005</v>
      </c>
      <c r="Q15" s="34"/>
    </row>
    <row r="16" spans="1:17" x14ac:dyDescent="0.25">
      <c r="A16" s="28" t="s">
        <v>65</v>
      </c>
      <c r="B16" s="28" t="s">
        <v>28</v>
      </c>
      <c r="C16" s="28" t="s">
        <v>62</v>
      </c>
      <c r="D16" s="28" t="s">
        <v>66</v>
      </c>
      <c r="E16" s="28" t="s">
        <v>67</v>
      </c>
      <c r="F16" s="29">
        <f t="shared" si="0"/>
        <v>8</v>
      </c>
      <c r="G16" s="30">
        <v>7</v>
      </c>
      <c r="H16" s="31">
        <v>1</v>
      </c>
      <c r="I16" s="30">
        <v>1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2">
        <f t="shared" si="2"/>
        <v>0.91379999999999995</v>
      </c>
      <c r="P16" s="33">
        <f t="shared" si="3"/>
        <v>8.6200000000000054E-2</v>
      </c>
      <c r="Q16" s="34"/>
    </row>
    <row r="17" spans="1:17" x14ac:dyDescent="0.25">
      <c r="A17" s="28" t="s">
        <v>68</v>
      </c>
      <c r="B17" s="28" t="s">
        <v>28</v>
      </c>
      <c r="C17" s="28" t="s">
        <v>62</v>
      </c>
      <c r="D17" s="28" t="s">
        <v>69</v>
      </c>
      <c r="E17" s="28" t="s">
        <v>70</v>
      </c>
      <c r="F17" s="29">
        <f t="shared" si="0"/>
        <v>30</v>
      </c>
      <c r="G17" s="30">
        <v>9</v>
      </c>
      <c r="H17" s="31">
        <v>5</v>
      </c>
      <c r="I17" s="30">
        <v>5</v>
      </c>
      <c r="J17" s="30">
        <v>14</v>
      </c>
      <c r="K17" s="30">
        <v>2</v>
      </c>
      <c r="L17" s="30">
        <v>0</v>
      </c>
      <c r="M17" s="30">
        <v>0</v>
      </c>
      <c r="N17" s="30">
        <v>0</v>
      </c>
      <c r="O17" s="32">
        <f t="shared" si="2"/>
        <v>0.72829999999999995</v>
      </c>
      <c r="P17" s="33">
        <f t="shared" si="3"/>
        <v>0.27170000000000005</v>
      </c>
      <c r="Q17" s="34"/>
    </row>
    <row r="18" spans="1:17" x14ac:dyDescent="0.25">
      <c r="A18" s="28" t="s">
        <v>71</v>
      </c>
      <c r="B18" s="28" t="s">
        <v>28</v>
      </c>
      <c r="C18" s="28" t="s">
        <v>62</v>
      </c>
      <c r="D18" s="28" t="s">
        <v>72</v>
      </c>
      <c r="E18" s="28" t="s">
        <v>73</v>
      </c>
      <c r="F18" s="29">
        <f t="shared" si="0"/>
        <v>8</v>
      </c>
      <c r="G18" s="30">
        <v>2</v>
      </c>
      <c r="H18" s="31">
        <v>3</v>
      </c>
      <c r="I18" s="30">
        <v>3</v>
      </c>
      <c r="J18" s="30">
        <v>3</v>
      </c>
      <c r="K18" s="30">
        <v>0</v>
      </c>
      <c r="L18" s="30">
        <v>0</v>
      </c>
      <c r="M18" s="30">
        <v>0</v>
      </c>
      <c r="N18" s="30">
        <v>0</v>
      </c>
      <c r="O18" s="32">
        <f t="shared" si="2"/>
        <v>0.79630000000000001</v>
      </c>
      <c r="P18" s="33">
        <f t="shared" si="3"/>
        <v>0.20369999999999999</v>
      </c>
      <c r="Q18" s="34"/>
    </row>
    <row r="19" spans="1:17" x14ac:dyDescent="0.25">
      <c r="A19" s="28" t="s">
        <v>74</v>
      </c>
      <c r="B19" s="28" t="s">
        <v>28</v>
      </c>
      <c r="C19" s="28" t="s">
        <v>62</v>
      </c>
      <c r="D19" s="28" t="s">
        <v>42</v>
      </c>
      <c r="E19" s="28" t="s">
        <v>75</v>
      </c>
      <c r="F19" s="29">
        <f t="shared" si="0"/>
        <v>6</v>
      </c>
      <c r="G19" s="30">
        <v>1</v>
      </c>
      <c r="H19" s="31">
        <v>2</v>
      </c>
      <c r="I19" s="30">
        <v>2</v>
      </c>
      <c r="J19" s="30">
        <v>3</v>
      </c>
      <c r="K19" s="30">
        <v>0</v>
      </c>
      <c r="L19" s="30">
        <v>0</v>
      </c>
      <c r="M19" s="30">
        <v>0</v>
      </c>
      <c r="N19" s="30">
        <v>0</v>
      </c>
      <c r="O19" s="32">
        <f t="shared" si="2"/>
        <v>0.76329999999999998</v>
      </c>
      <c r="P19" s="33">
        <f t="shared" si="3"/>
        <v>0.23670000000000002</v>
      </c>
      <c r="Q19" s="34"/>
    </row>
    <row r="20" spans="1:17" x14ac:dyDescent="0.25">
      <c r="A20" s="28" t="s">
        <v>76</v>
      </c>
      <c r="B20" s="28" t="s">
        <v>28</v>
      </c>
      <c r="C20" s="28" t="s">
        <v>62</v>
      </c>
      <c r="D20" s="28" t="s">
        <v>77</v>
      </c>
      <c r="E20" s="28" t="s">
        <v>78</v>
      </c>
      <c r="F20" s="29">
        <f t="shared" si="0"/>
        <v>0</v>
      </c>
      <c r="G20" s="30">
        <v>0</v>
      </c>
      <c r="H20" s="31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2">
        <f t="shared" si="2"/>
        <v>0</v>
      </c>
      <c r="P20" s="33">
        <f t="shared" si="3"/>
        <v>0</v>
      </c>
      <c r="Q20" s="34"/>
    </row>
    <row r="21" spans="1:17" x14ac:dyDescent="0.25">
      <c r="A21" s="28" t="s">
        <v>79</v>
      </c>
      <c r="B21" s="28" t="s">
        <v>80</v>
      </c>
      <c r="C21" s="28" t="s">
        <v>62</v>
      </c>
      <c r="D21" s="28" t="s">
        <v>81</v>
      </c>
      <c r="E21" s="28" t="s">
        <v>82</v>
      </c>
      <c r="F21" s="29">
        <f t="shared" si="0"/>
        <v>93</v>
      </c>
      <c r="G21" s="30">
        <v>27</v>
      </c>
      <c r="H21" s="31">
        <v>27</v>
      </c>
      <c r="I21" s="30">
        <v>28</v>
      </c>
      <c r="J21" s="30">
        <v>35</v>
      </c>
      <c r="K21" s="30">
        <v>3</v>
      </c>
      <c r="L21" s="30">
        <v>0</v>
      </c>
      <c r="M21" s="30">
        <v>0</v>
      </c>
      <c r="N21" s="30">
        <v>0</v>
      </c>
      <c r="O21" s="32">
        <f t="shared" si="2"/>
        <v>0.77410000000000001</v>
      </c>
      <c r="P21" s="33">
        <f t="shared" si="3"/>
        <v>0.22589999999999999</v>
      </c>
      <c r="Q21" s="34"/>
    </row>
    <row r="22" spans="1:17" x14ac:dyDescent="0.25">
      <c r="A22" s="28" t="s">
        <v>83</v>
      </c>
      <c r="B22" s="28" t="s">
        <v>28</v>
      </c>
      <c r="C22" s="28" t="s">
        <v>62</v>
      </c>
      <c r="D22" s="28" t="s">
        <v>84</v>
      </c>
      <c r="E22" s="28" t="s">
        <v>85</v>
      </c>
      <c r="F22" s="29">
        <f t="shared" si="0"/>
        <v>163</v>
      </c>
      <c r="G22" s="30">
        <v>64</v>
      </c>
      <c r="H22" s="31">
        <v>67</v>
      </c>
      <c r="I22" s="30">
        <v>72</v>
      </c>
      <c r="J22" s="30">
        <v>19</v>
      </c>
      <c r="K22" s="30">
        <v>8</v>
      </c>
      <c r="L22" s="30">
        <v>0</v>
      </c>
      <c r="M22" s="30">
        <v>0</v>
      </c>
      <c r="N22" s="30">
        <v>0</v>
      </c>
      <c r="O22" s="32">
        <f t="shared" si="2"/>
        <v>0.82650000000000001</v>
      </c>
      <c r="P22" s="33">
        <f t="shared" si="3"/>
        <v>0.17349999999999999</v>
      </c>
      <c r="Q22" s="34"/>
    </row>
    <row r="23" spans="1:17" x14ac:dyDescent="0.25">
      <c r="A23" s="28" t="s">
        <v>86</v>
      </c>
      <c r="B23" s="28" t="s">
        <v>28</v>
      </c>
      <c r="C23" s="28" t="s">
        <v>62</v>
      </c>
      <c r="D23" s="28" t="s">
        <v>87</v>
      </c>
      <c r="E23" s="28" t="s">
        <v>88</v>
      </c>
      <c r="F23" s="29">
        <f t="shared" si="0"/>
        <v>26</v>
      </c>
      <c r="G23" s="30">
        <v>13</v>
      </c>
      <c r="H23" s="31">
        <v>10</v>
      </c>
      <c r="I23" s="30">
        <v>11</v>
      </c>
      <c r="J23" s="30">
        <v>2</v>
      </c>
      <c r="K23" s="30">
        <v>0</v>
      </c>
      <c r="L23" s="30">
        <v>0</v>
      </c>
      <c r="M23" s="30">
        <v>0</v>
      </c>
      <c r="N23" s="30">
        <v>0</v>
      </c>
      <c r="O23" s="32">
        <f t="shared" si="2"/>
        <v>0.87729999999999997</v>
      </c>
      <c r="P23" s="33">
        <f t="shared" si="3"/>
        <v>0.12270000000000003</v>
      </c>
      <c r="Q23" s="34"/>
    </row>
    <row r="24" spans="1:17" x14ac:dyDescent="0.25">
      <c r="A24" s="28" t="s">
        <v>89</v>
      </c>
      <c r="B24" s="28" t="s">
        <v>45</v>
      </c>
      <c r="C24" s="28" t="s">
        <v>90</v>
      </c>
      <c r="D24" s="28" t="s">
        <v>91</v>
      </c>
      <c r="E24" s="28" t="s">
        <v>92</v>
      </c>
      <c r="F24" s="29">
        <f t="shared" si="0"/>
        <v>76</v>
      </c>
      <c r="G24" s="30">
        <v>27</v>
      </c>
      <c r="H24" s="31">
        <v>33</v>
      </c>
      <c r="I24" s="30">
        <v>35</v>
      </c>
      <c r="J24" s="30">
        <v>13</v>
      </c>
      <c r="K24" s="30">
        <v>1</v>
      </c>
      <c r="L24" s="30">
        <v>0</v>
      </c>
      <c r="M24" s="30">
        <v>0</v>
      </c>
      <c r="N24" s="30">
        <v>0</v>
      </c>
      <c r="O24" s="32">
        <f t="shared" si="2"/>
        <v>0.8387</v>
      </c>
      <c r="P24" s="33">
        <f t="shared" si="3"/>
        <v>0.1613</v>
      </c>
      <c r="Q24" s="34"/>
    </row>
    <row r="25" spans="1:17" x14ac:dyDescent="0.25">
      <c r="A25" s="28" t="s">
        <v>93</v>
      </c>
      <c r="B25" s="28" t="s">
        <v>28</v>
      </c>
      <c r="C25" s="28" t="s">
        <v>94</v>
      </c>
      <c r="D25" s="28" t="s">
        <v>95</v>
      </c>
      <c r="E25" s="28" t="s">
        <v>96</v>
      </c>
      <c r="F25" s="29">
        <f t="shared" si="0"/>
        <v>171</v>
      </c>
      <c r="G25" s="30">
        <v>54</v>
      </c>
      <c r="H25" s="31">
        <v>38</v>
      </c>
      <c r="I25" s="30">
        <v>41</v>
      </c>
      <c r="J25" s="30">
        <v>55</v>
      </c>
      <c r="K25" s="30">
        <v>20</v>
      </c>
      <c r="L25" s="30">
        <v>1</v>
      </c>
      <c r="M25" s="30">
        <v>0</v>
      </c>
      <c r="N25" s="30">
        <v>0</v>
      </c>
      <c r="O25" s="32">
        <f t="shared" si="2"/>
        <v>0.72019999999999995</v>
      </c>
      <c r="P25" s="33">
        <f t="shared" si="3"/>
        <v>0.27980000000000005</v>
      </c>
      <c r="Q25" s="34"/>
    </row>
    <row r="26" spans="1:17" x14ac:dyDescent="0.25">
      <c r="A26" s="28" t="s">
        <v>97</v>
      </c>
      <c r="B26" s="28" t="s">
        <v>28</v>
      </c>
      <c r="C26" s="28" t="s">
        <v>94</v>
      </c>
      <c r="D26" s="28" t="s">
        <v>98</v>
      </c>
      <c r="E26" s="28" t="s">
        <v>99</v>
      </c>
      <c r="F26" s="29">
        <f t="shared" si="0"/>
        <v>42</v>
      </c>
      <c r="G26" s="30">
        <v>13</v>
      </c>
      <c r="H26" s="31">
        <v>13</v>
      </c>
      <c r="I26" s="30">
        <v>14</v>
      </c>
      <c r="J26" s="30">
        <v>15</v>
      </c>
      <c r="K26" s="30">
        <v>0</v>
      </c>
      <c r="L26" s="30">
        <v>0</v>
      </c>
      <c r="M26" s="30">
        <v>0</v>
      </c>
      <c r="N26" s="30">
        <v>0</v>
      </c>
      <c r="O26" s="32">
        <f t="shared" si="2"/>
        <v>0.80330000000000001</v>
      </c>
      <c r="P26" s="33">
        <f t="shared" si="3"/>
        <v>0.19669999999999999</v>
      </c>
      <c r="Q26" s="34"/>
    </row>
    <row r="27" spans="1:17" x14ac:dyDescent="0.25">
      <c r="A27" s="28" t="s">
        <v>100</v>
      </c>
      <c r="B27" s="28" t="s">
        <v>28</v>
      </c>
      <c r="C27" s="28" t="s">
        <v>101</v>
      </c>
      <c r="D27" s="28" t="s">
        <v>35</v>
      </c>
      <c r="E27" s="28" t="s">
        <v>102</v>
      </c>
      <c r="F27" s="29">
        <f t="shared" si="0"/>
        <v>11</v>
      </c>
      <c r="G27" s="30">
        <v>5</v>
      </c>
      <c r="H27" s="31">
        <v>3</v>
      </c>
      <c r="I27" s="30">
        <v>3</v>
      </c>
      <c r="J27" s="30">
        <v>3</v>
      </c>
      <c r="K27" s="30">
        <v>0</v>
      </c>
      <c r="L27" s="30">
        <v>0</v>
      </c>
      <c r="M27" s="30">
        <v>0</v>
      </c>
      <c r="N27" s="30">
        <v>0</v>
      </c>
      <c r="O27" s="32">
        <f t="shared" si="2"/>
        <v>0.83</v>
      </c>
      <c r="P27" s="33">
        <f t="shared" si="3"/>
        <v>0.17000000000000004</v>
      </c>
      <c r="Q27" s="34"/>
    </row>
    <row r="28" spans="1:17" x14ac:dyDescent="0.25">
      <c r="A28" s="28" t="s">
        <v>103</v>
      </c>
      <c r="B28" s="28" t="s">
        <v>28</v>
      </c>
      <c r="C28" s="28" t="s">
        <v>101</v>
      </c>
      <c r="D28" s="28" t="s">
        <v>104</v>
      </c>
      <c r="E28" s="28" t="s">
        <v>105</v>
      </c>
      <c r="F28" s="29">
        <f t="shared" si="0"/>
        <v>6</v>
      </c>
      <c r="G28" s="30">
        <v>4</v>
      </c>
      <c r="H28" s="31">
        <v>1</v>
      </c>
      <c r="I28" s="30">
        <v>1</v>
      </c>
      <c r="J28" s="30">
        <v>1</v>
      </c>
      <c r="K28" s="30">
        <v>0</v>
      </c>
      <c r="L28" s="30">
        <v>0</v>
      </c>
      <c r="M28" s="30">
        <v>0</v>
      </c>
      <c r="N28" s="30">
        <v>0</v>
      </c>
      <c r="O28" s="32">
        <f t="shared" si="2"/>
        <v>0.86499999999999999</v>
      </c>
      <c r="P28" s="33">
        <f t="shared" si="3"/>
        <v>0.13500000000000001</v>
      </c>
      <c r="Q28" s="34"/>
    </row>
    <row r="29" spans="1:17" x14ac:dyDescent="0.25">
      <c r="A29" s="28" t="s">
        <v>106</v>
      </c>
      <c r="B29" s="28" t="s">
        <v>28</v>
      </c>
      <c r="C29" s="28" t="s">
        <v>101</v>
      </c>
      <c r="D29" s="28" t="s">
        <v>107</v>
      </c>
      <c r="E29" s="28" t="s">
        <v>108</v>
      </c>
      <c r="F29" s="29">
        <f t="shared" si="0"/>
        <v>5</v>
      </c>
      <c r="G29" s="30">
        <v>3</v>
      </c>
      <c r="H29" s="31">
        <v>2</v>
      </c>
      <c r="I29" s="30">
        <v>2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2">
        <f t="shared" si="2"/>
        <v>0.9</v>
      </c>
      <c r="P29" s="33">
        <f t="shared" si="3"/>
        <v>9.9999999999999978E-2</v>
      </c>
      <c r="Q29" s="34"/>
    </row>
    <row r="30" spans="1:17" x14ac:dyDescent="0.25">
      <c r="A30" s="28" t="s">
        <v>109</v>
      </c>
      <c r="B30" s="28" t="s">
        <v>28</v>
      </c>
      <c r="C30" s="28" t="s">
        <v>101</v>
      </c>
      <c r="D30" s="28" t="s">
        <v>110</v>
      </c>
      <c r="E30" s="28" t="s">
        <v>111</v>
      </c>
      <c r="F30" s="29">
        <f t="shared" si="0"/>
        <v>134</v>
      </c>
      <c r="G30" s="30">
        <v>47</v>
      </c>
      <c r="H30" s="31">
        <v>32</v>
      </c>
      <c r="I30" s="30">
        <v>34</v>
      </c>
      <c r="J30" s="30">
        <v>41</v>
      </c>
      <c r="K30" s="30">
        <v>12</v>
      </c>
      <c r="L30" s="30">
        <v>0</v>
      </c>
      <c r="M30" s="30">
        <v>0</v>
      </c>
      <c r="N30" s="30">
        <v>0</v>
      </c>
      <c r="O30" s="32">
        <f t="shared" si="2"/>
        <v>0.75090000000000001</v>
      </c>
      <c r="P30" s="33">
        <f t="shared" si="3"/>
        <v>0.24909999999999999</v>
      </c>
      <c r="Q30" s="34"/>
    </row>
    <row r="31" spans="1:17" x14ac:dyDescent="0.25">
      <c r="A31" s="28" t="s">
        <v>112</v>
      </c>
      <c r="B31" s="28" t="s">
        <v>28</v>
      </c>
      <c r="C31" s="28" t="s">
        <v>113</v>
      </c>
      <c r="D31" s="28" t="s">
        <v>114</v>
      </c>
      <c r="E31" s="28" t="s">
        <v>115</v>
      </c>
      <c r="F31" s="29">
        <f t="shared" si="0"/>
        <v>90</v>
      </c>
      <c r="G31" s="30">
        <v>21</v>
      </c>
      <c r="H31" s="31">
        <v>23</v>
      </c>
      <c r="I31" s="30">
        <v>24</v>
      </c>
      <c r="J31" s="30">
        <v>40</v>
      </c>
      <c r="K31" s="30">
        <v>5</v>
      </c>
      <c r="L31" s="30">
        <v>0</v>
      </c>
      <c r="M31" s="30">
        <v>0</v>
      </c>
      <c r="N31" s="30">
        <v>0</v>
      </c>
      <c r="O31" s="32">
        <f t="shared" si="2"/>
        <v>0.73829999999999996</v>
      </c>
      <c r="P31" s="33">
        <f t="shared" si="3"/>
        <v>0.26170000000000004</v>
      </c>
      <c r="Q31" s="34"/>
    </row>
    <row r="32" spans="1:17" x14ac:dyDescent="0.25">
      <c r="A32" s="28" t="s">
        <v>116</v>
      </c>
      <c r="B32" s="28" t="s">
        <v>33</v>
      </c>
      <c r="C32" s="28" t="s">
        <v>117</v>
      </c>
      <c r="D32" s="28" t="s">
        <v>95</v>
      </c>
      <c r="E32" s="28" t="s">
        <v>118</v>
      </c>
      <c r="F32" s="29">
        <f t="shared" si="0"/>
        <v>2</v>
      </c>
      <c r="G32" s="30">
        <v>2</v>
      </c>
      <c r="H32" s="31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2">
        <f t="shared" si="2"/>
        <v>0.92</v>
      </c>
      <c r="P32" s="33">
        <f t="shared" si="3"/>
        <v>7.999999999999996E-2</v>
      </c>
      <c r="Q32" s="34"/>
    </row>
  </sheetData>
  <mergeCells count="2">
    <mergeCell ref="O2:P2"/>
    <mergeCell ref="A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O’Donnell</dc:creator>
  <cp:lastModifiedBy>Melissa Jarmon</cp:lastModifiedBy>
  <dcterms:created xsi:type="dcterms:W3CDTF">2018-03-08T18:04:48Z</dcterms:created>
  <dcterms:modified xsi:type="dcterms:W3CDTF">2018-03-08T18:14:43Z</dcterms:modified>
</cp:coreProperties>
</file>