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Government Relations\2021\2021-23 Budget Requests\"/>
    </mc:Choice>
  </mc:AlternateContent>
  <xr:revisionPtr revIDLastSave="0" documentId="13_ncr:1_{F467DD43-2EC1-4E33-9C07-8BEF8582829B}" xr6:coauthVersionLast="45" xr6:coauthVersionMax="45" xr10:uidLastSave="{00000000-0000-0000-0000-000000000000}"/>
  <bookViews>
    <workbookView xWindow="-120" yWindow="-120" windowWidth="29040" windowHeight="15840" xr2:uid="{97EB4013-D7B1-459D-A9EF-4A60F5B8985D}"/>
  </bookViews>
  <sheets>
    <sheet name="Sheet1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" l="1"/>
  <c r="C26" i="1"/>
  <c r="C29" i="1" s="1"/>
  <c r="E28" i="1"/>
  <c r="E26" i="1"/>
  <c r="E29" i="1" s="1"/>
  <c r="C27" i="1"/>
  <c r="E17" i="1"/>
  <c r="F17" i="1" s="1"/>
  <c r="E15" i="1"/>
  <c r="F15" i="1" s="1"/>
  <c r="D21" i="1" l="1"/>
  <c r="C23" i="1"/>
  <c r="C21" i="1"/>
  <c r="D17" i="1"/>
  <c r="C17" i="1"/>
  <c r="H8" i="1"/>
  <c r="F8" i="1"/>
  <c r="F23" i="1" l="1"/>
  <c r="F21" i="1"/>
  <c r="E23" i="1"/>
  <c r="E21" i="1"/>
  <c r="D18" i="1"/>
  <c r="E18" i="1"/>
  <c r="F18" i="1"/>
  <c r="E8" i="1" l="1"/>
  <c r="C8" i="1"/>
  <c r="E24" i="1" l="1"/>
  <c r="F24" i="1"/>
  <c r="D23" i="1" l="1"/>
  <c r="D24" i="1" l="1"/>
  <c r="C18" i="1"/>
  <c r="C24" i="1" l="1"/>
</calcChain>
</file>

<file path=xl/sharedStrings.xml><?xml version="1.0" encoding="utf-8"?>
<sst xmlns="http://schemas.openxmlformats.org/spreadsheetml/2006/main" count="37" uniqueCount="22">
  <si>
    <t>Learning Devices</t>
  </si>
  <si>
    <t>Mobile Hotspot Devices and Service</t>
  </si>
  <si>
    <t>Residential Broadband Connections</t>
  </si>
  <si>
    <t>Category</t>
  </si>
  <si>
    <t>Estimated Cost</t>
  </si>
  <si>
    <t>MSOC 
Per Pupil</t>
  </si>
  <si>
    <t>School Year</t>
  </si>
  <si>
    <t>2021-22</t>
  </si>
  <si>
    <t>2022-23</t>
  </si>
  <si>
    <t>Total</t>
  </si>
  <si>
    <t>allocated through grants</t>
  </si>
  <si>
    <t>Annual Average FTE</t>
  </si>
  <si>
    <t>2023-24</t>
  </si>
  <si>
    <t>2024-25</t>
  </si>
  <si>
    <t>Opportunity Pathways Acct. 17-F</t>
  </si>
  <si>
    <t>State Fiscal Year</t>
  </si>
  <si>
    <t>Biennium</t>
  </si>
  <si>
    <t>2021-23</t>
  </si>
  <si>
    <t>2023-25</t>
  </si>
  <si>
    <t>General Fund State - 01 MSOC</t>
  </si>
  <si>
    <t>General Fund State - 01 Grants</t>
  </si>
  <si>
    <t>Childcare Facility Broadband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</si>
</sst>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right"/>
    </xf>
    <xf numFmtId="44" fontId="2" fillId="0" borderId="0" xfId="2" applyFont="1"/>
    <xf numFmtId="165" fontId="2" fillId="0" borderId="0" xfId="2" applyNumberFormat="1" applyFont="1"/>
    <xf numFmtId="43" fontId="2" fillId="0" borderId="0" xfId="1" applyFon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65" fontId="0" fillId="0" borderId="1" xfId="2" applyNumberFormat="1" applyFont="1" applyBorder="1"/>
    <xf numFmtId="0" fontId="0" fillId="2" borderId="1" xfId="0" applyFill="1" applyBorder="1"/>
    <xf numFmtId="0" fontId="2" fillId="0" borderId="1" xfId="0" applyFont="1" applyBorder="1" applyAlignment="1">
      <alignment horizontal="right"/>
    </xf>
    <xf numFmtId="165" fontId="2" fillId="0" borderId="1" xfId="2" applyNumberFormat="1" applyFont="1" applyBorder="1"/>
    <xf numFmtId="43" fontId="2" fillId="0" borderId="1" xfId="1" applyFont="1" applyBorder="1"/>
    <xf numFmtId="44" fontId="2" fillId="0" borderId="1" xfId="2" applyFont="1" applyBorder="1"/>
    <xf numFmtId="164" fontId="2" fillId="0" borderId="1" xfId="1" applyNumberFormat="1" applyFont="1" applyBorder="1"/>
    <xf numFmtId="0" fontId="2" fillId="0" borderId="0" xfId="0" applyFont="1" applyBorder="1" applyAlignment="1">
      <alignment horizontal="right"/>
    </xf>
    <xf numFmtId="165" fontId="2" fillId="0" borderId="0" xfId="2" applyNumberFormat="1" applyFont="1" applyBorder="1"/>
    <xf numFmtId="43" fontId="2" fillId="0" borderId="0" xfId="1" applyFont="1" applyBorder="1"/>
    <xf numFmtId="44" fontId="2" fillId="0" borderId="0" xfId="2" applyFont="1" applyBorder="1"/>
    <xf numFmtId="164" fontId="2" fillId="0" borderId="0" xfId="1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0" fillId="0" borderId="1" xfId="0" applyNumberFormat="1" applyBorder="1"/>
    <xf numFmtId="0" fontId="2" fillId="0" borderId="1" xfId="0" applyFont="1" applyFill="1" applyBorder="1" applyAlignment="1">
      <alignment horizontal="right"/>
    </xf>
    <xf numFmtId="165" fontId="0" fillId="0" borderId="0" xfId="0" applyNumberFormat="1"/>
    <xf numFmtId="166" fontId="0" fillId="0" borderId="0" xfId="3" applyNumberFormat="1" applyFont="1"/>
    <xf numFmtId="165" fontId="2" fillId="0" borderId="1" xfId="2" applyNumberFormat="1" applyFont="1" applyFill="1" applyBorder="1"/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88350-0903-4A02-BAA8-6241E88A7AA3}">
  <dimension ref="B3:L31"/>
  <sheetViews>
    <sheetView tabSelected="1" topLeftCell="A4" workbookViewId="0">
      <selection activeCell="G27" sqref="G27"/>
    </sheetView>
  </sheetViews>
  <sheetFormatPr defaultRowHeight="15" x14ac:dyDescent="0.25"/>
  <cols>
    <col min="1" max="1" width="4.7109375" customWidth="1"/>
    <col min="2" max="2" width="33.42578125" customWidth="1"/>
    <col min="3" max="3" width="14.28515625" bestFit="1" customWidth="1"/>
    <col min="4" max="4" width="13.28515625" customWidth="1"/>
    <col min="5" max="5" width="12.5703125" bestFit="1" customWidth="1"/>
    <col min="6" max="6" width="14.28515625" bestFit="1" customWidth="1"/>
    <col min="7" max="7" width="12.7109375" customWidth="1"/>
    <col min="8" max="8" width="11.28515625" customWidth="1"/>
    <col min="9" max="9" width="36.42578125" customWidth="1"/>
    <col min="10" max="10" width="20.28515625" customWidth="1"/>
    <col min="11" max="11" width="18.28515625" customWidth="1"/>
    <col min="12" max="13" width="23.7109375" customWidth="1"/>
  </cols>
  <sheetData>
    <row r="3" spans="2:8" x14ac:dyDescent="0.25">
      <c r="B3" s="5" t="s">
        <v>6</v>
      </c>
      <c r="C3" s="27" t="s">
        <v>7</v>
      </c>
      <c r="D3" s="27"/>
      <c r="E3" s="27"/>
      <c r="F3" s="27" t="s">
        <v>8</v>
      </c>
      <c r="G3" s="27"/>
      <c r="H3" s="27"/>
    </row>
    <row r="4" spans="2:8" ht="28.5" customHeight="1" x14ac:dyDescent="0.25">
      <c r="B4" s="5" t="s">
        <v>3</v>
      </c>
      <c r="C4" s="6" t="s">
        <v>4</v>
      </c>
      <c r="D4" s="6" t="s">
        <v>11</v>
      </c>
      <c r="E4" s="6" t="s">
        <v>5</v>
      </c>
      <c r="F4" s="6" t="s">
        <v>4</v>
      </c>
      <c r="G4" s="6" t="s">
        <v>11</v>
      </c>
      <c r="H4" s="6" t="s">
        <v>5</v>
      </c>
    </row>
    <row r="5" spans="2:8" x14ac:dyDescent="0.25">
      <c r="B5" s="5" t="s">
        <v>0</v>
      </c>
      <c r="C5" s="7">
        <v>20871175</v>
      </c>
      <c r="D5" s="8"/>
      <c r="E5" s="8"/>
      <c r="F5" s="7">
        <v>20871175</v>
      </c>
      <c r="G5" s="8"/>
      <c r="H5" s="8"/>
    </row>
    <row r="6" spans="2:8" x14ac:dyDescent="0.25">
      <c r="B6" s="5" t="s">
        <v>1</v>
      </c>
      <c r="C6" s="7">
        <v>28876250</v>
      </c>
      <c r="D6" s="8"/>
      <c r="E6" s="8"/>
      <c r="F6" s="7">
        <v>26655000</v>
      </c>
      <c r="G6" s="8"/>
      <c r="H6" s="8"/>
    </row>
    <row r="7" spans="2:8" x14ac:dyDescent="0.25">
      <c r="B7" s="5" t="s">
        <v>2</v>
      </c>
      <c r="C7" s="7">
        <v>39473000</v>
      </c>
      <c r="D7" s="8"/>
      <c r="E7" s="8"/>
      <c r="F7" s="7">
        <v>39473000</v>
      </c>
      <c r="G7" s="8"/>
      <c r="H7" s="8"/>
    </row>
    <row r="8" spans="2:8" x14ac:dyDescent="0.25">
      <c r="B8" s="9" t="s">
        <v>9</v>
      </c>
      <c r="C8" s="10">
        <f>SUM(C5:C7)</f>
        <v>89220425</v>
      </c>
      <c r="D8" s="11">
        <v>1125543.8</v>
      </c>
      <c r="E8" s="12">
        <f>C8/D8</f>
        <v>79.268727703000096</v>
      </c>
      <c r="F8" s="25">
        <f>SUM(F5:F7)</f>
        <v>86999175</v>
      </c>
      <c r="G8" s="13">
        <v>1135072.8999999999</v>
      </c>
      <c r="H8" s="12">
        <f>F8/G8</f>
        <v>76.646332583572388</v>
      </c>
    </row>
    <row r="9" spans="2:8" x14ac:dyDescent="0.25">
      <c r="B9" s="14"/>
      <c r="C9" s="15"/>
      <c r="D9" s="16"/>
      <c r="E9" s="17"/>
      <c r="F9" s="15"/>
      <c r="G9" s="18"/>
      <c r="H9" s="17"/>
    </row>
    <row r="10" spans="2:8" x14ac:dyDescent="0.25">
      <c r="B10" s="1"/>
      <c r="C10" s="3"/>
      <c r="D10" s="4"/>
      <c r="E10" s="2"/>
      <c r="G10" s="18"/>
      <c r="H10" s="17"/>
    </row>
    <row r="11" spans="2:8" x14ac:dyDescent="0.25">
      <c r="B11" s="5" t="s">
        <v>21</v>
      </c>
      <c r="C11" s="7">
        <v>8800000</v>
      </c>
      <c r="D11" s="32" t="s">
        <v>10</v>
      </c>
      <c r="E11" s="33"/>
      <c r="F11" s="21">
        <v>8800000</v>
      </c>
      <c r="G11" s="18"/>
      <c r="H11" s="17"/>
    </row>
    <row r="12" spans="2:8" x14ac:dyDescent="0.25">
      <c r="G12" s="18"/>
      <c r="H12" s="17"/>
    </row>
    <row r="13" spans="2:8" x14ac:dyDescent="0.25">
      <c r="G13" s="18"/>
      <c r="H13" s="17"/>
    </row>
    <row r="14" spans="2:8" x14ac:dyDescent="0.25">
      <c r="B14" s="19" t="s">
        <v>6</v>
      </c>
      <c r="C14" s="20" t="s">
        <v>7</v>
      </c>
      <c r="D14" s="20" t="s">
        <v>8</v>
      </c>
      <c r="E14" s="20" t="s">
        <v>12</v>
      </c>
      <c r="F14" s="20" t="s">
        <v>13</v>
      </c>
    </row>
    <row r="15" spans="2:8" x14ac:dyDescent="0.25">
      <c r="B15" s="5" t="s">
        <v>19</v>
      </c>
      <c r="C15" s="7">
        <v>88897000</v>
      </c>
      <c r="D15" s="7">
        <v>86684000</v>
      </c>
      <c r="E15" s="7">
        <f>ROUND(D15*1.02,-3)</f>
        <v>88418000</v>
      </c>
      <c r="F15" s="7">
        <f>ROUND(E15*1.02,-3)</f>
        <v>90186000</v>
      </c>
      <c r="H15" s="24"/>
    </row>
    <row r="16" spans="2:8" x14ac:dyDescent="0.25">
      <c r="B16" s="5" t="s">
        <v>20</v>
      </c>
      <c r="C16" s="7">
        <v>8800000</v>
      </c>
      <c r="D16" s="7">
        <v>8800000</v>
      </c>
      <c r="E16" s="7">
        <v>8800000</v>
      </c>
      <c r="F16" s="7">
        <v>8800000</v>
      </c>
    </row>
    <row r="17" spans="2:12" x14ac:dyDescent="0.25">
      <c r="B17" s="5" t="s">
        <v>14</v>
      </c>
      <c r="C17" s="7">
        <f>ROUND(C8-C15,-3)</f>
        <v>323000</v>
      </c>
      <c r="D17" s="7">
        <f>ROUND(F8-D15,-3)</f>
        <v>315000</v>
      </c>
      <c r="E17" s="7">
        <f>ROUND(D17*1.02,-3)</f>
        <v>321000</v>
      </c>
      <c r="F17" s="7">
        <f>ROUND(E17*1.02,-3)</f>
        <v>327000</v>
      </c>
    </row>
    <row r="18" spans="2:12" x14ac:dyDescent="0.25">
      <c r="B18" s="9" t="s">
        <v>9</v>
      </c>
      <c r="C18" s="10">
        <f>SUM(C15:C17)</f>
        <v>98020000</v>
      </c>
      <c r="D18" s="10">
        <f t="shared" ref="D18:F18" si="0">SUM(D15:D17)</f>
        <v>95799000</v>
      </c>
      <c r="E18" s="10">
        <f t="shared" si="0"/>
        <v>97539000</v>
      </c>
      <c r="F18" s="10">
        <f t="shared" si="0"/>
        <v>99313000</v>
      </c>
    </row>
    <row r="20" spans="2:12" x14ac:dyDescent="0.25">
      <c r="B20" s="19" t="s">
        <v>15</v>
      </c>
      <c r="C20" s="20">
        <v>2022</v>
      </c>
      <c r="D20" s="20">
        <v>2023</v>
      </c>
      <c r="E20" s="20">
        <v>2024</v>
      </c>
      <c r="F20" s="20">
        <v>2025</v>
      </c>
    </row>
    <row r="21" spans="2:12" x14ac:dyDescent="0.25">
      <c r="B21" s="5" t="s">
        <v>19</v>
      </c>
      <c r="C21" s="21">
        <f>ROUND(C15*0.775,-3)</f>
        <v>68895000</v>
      </c>
      <c r="D21" s="21">
        <f>ROUND((C15*0.225)+(D15*0.775),-3)</f>
        <v>87182000</v>
      </c>
      <c r="E21" s="21">
        <f>ROUND((D15*0.225)+(E15*0.775),-3)</f>
        <v>88028000</v>
      </c>
      <c r="F21" s="21">
        <f>ROUND((E15*0.225)+(F15*0.775),-3)</f>
        <v>89788000</v>
      </c>
    </row>
    <row r="22" spans="2:12" x14ac:dyDescent="0.25">
      <c r="B22" s="5" t="s">
        <v>20</v>
      </c>
      <c r="C22" s="21">
        <v>8800000</v>
      </c>
      <c r="D22" s="21">
        <v>8800000</v>
      </c>
      <c r="E22" s="21">
        <v>8800000</v>
      </c>
      <c r="F22" s="21">
        <v>8800000</v>
      </c>
      <c r="H22" s="23"/>
      <c r="I22" s="23"/>
      <c r="J22" s="23"/>
      <c r="K22" s="23"/>
      <c r="L22" s="23"/>
    </row>
    <row r="23" spans="2:12" x14ac:dyDescent="0.25">
      <c r="B23" s="5" t="s">
        <v>14</v>
      </c>
      <c r="C23" s="7">
        <f>ROUND(C17*0.775,-3)</f>
        <v>250000</v>
      </c>
      <c r="D23" s="21">
        <f>ROUND((C17*0.225)+(D17*0.775),-3)</f>
        <v>317000</v>
      </c>
      <c r="E23" s="21">
        <f>ROUND((D17*0.225)+(E17*0.775),-3)</f>
        <v>320000</v>
      </c>
      <c r="F23" s="21">
        <f>ROUND((E17*0.225)+(F17*0.775),-3)</f>
        <v>326000</v>
      </c>
    </row>
    <row r="24" spans="2:12" x14ac:dyDescent="0.25">
      <c r="B24" s="9" t="s">
        <v>9</v>
      </c>
      <c r="C24" s="10">
        <f>SUM(C21:C23)</f>
        <v>77945000</v>
      </c>
      <c r="D24" s="10">
        <f t="shared" ref="D24:F24" si="1">SUM(D21:D23)</f>
        <v>96299000</v>
      </c>
      <c r="E24" s="10">
        <f t="shared" si="1"/>
        <v>97148000</v>
      </c>
      <c r="F24" s="10">
        <f t="shared" si="1"/>
        <v>98914000</v>
      </c>
    </row>
    <row r="25" spans="2:12" x14ac:dyDescent="0.25">
      <c r="B25" s="22" t="s">
        <v>16</v>
      </c>
      <c r="C25" s="29" t="s">
        <v>17</v>
      </c>
      <c r="D25" s="29"/>
      <c r="E25" s="29" t="s">
        <v>18</v>
      </c>
      <c r="F25" s="29"/>
    </row>
    <row r="26" spans="2:12" x14ac:dyDescent="0.25">
      <c r="B26" s="5" t="s">
        <v>19</v>
      </c>
      <c r="C26" s="26">
        <f>SUM(C21:D21)</f>
        <v>156077000</v>
      </c>
      <c r="D26" s="27"/>
      <c r="E26" s="26">
        <f>SUM(E21:F21)</f>
        <v>177816000</v>
      </c>
      <c r="F26" s="27"/>
    </row>
    <row r="27" spans="2:12" x14ac:dyDescent="0.25">
      <c r="B27" s="5" t="s">
        <v>20</v>
      </c>
      <c r="C27" s="30">
        <f>8800000*2</f>
        <v>17600000</v>
      </c>
      <c r="D27" s="31"/>
      <c r="E27" s="30">
        <v>17600000</v>
      </c>
      <c r="F27" s="31"/>
    </row>
    <row r="28" spans="2:12" x14ac:dyDescent="0.25">
      <c r="B28" s="5" t="s">
        <v>14</v>
      </c>
      <c r="C28" s="26">
        <f>SUM(C23:D23)</f>
        <v>567000</v>
      </c>
      <c r="D28" s="27"/>
      <c r="E28" s="26">
        <f>SUM(E23:F23)</f>
        <v>646000</v>
      </c>
      <c r="F28" s="27"/>
    </row>
    <row r="29" spans="2:12" x14ac:dyDescent="0.25">
      <c r="B29" s="9" t="s">
        <v>9</v>
      </c>
      <c r="C29" s="28">
        <f>SUM(C26:D28)</f>
        <v>174244000</v>
      </c>
      <c r="D29" s="29"/>
      <c r="E29" s="28">
        <f>SUM(E26:F28)</f>
        <v>196062000</v>
      </c>
      <c r="F29" s="29"/>
    </row>
    <row r="31" spans="2:12" x14ac:dyDescent="0.25">
      <c r="C31" s="23"/>
      <c r="D31" s="23"/>
      <c r="E31" s="23"/>
      <c r="F31" s="23"/>
    </row>
  </sheetData>
  <mergeCells count="13">
    <mergeCell ref="C3:E3"/>
    <mergeCell ref="F3:H3"/>
    <mergeCell ref="C25:D25"/>
    <mergeCell ref="E25:F25"/>
    <mergeCell ref="D11:E11"/>
    <mergeCell ref="C26:D26"/>
    <mergeCell ref="E26:F26"/>
    <mergeCell ref="C28:D28"/>
    <mergeCell ref="E28:F28"/>
    <mergeCell ref="C29:D29"/>
    <mergeCell ref="E29:F29"/>
    <mergeCell ref="C27:D27"/>
    <mergeCell ref="E27:F2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Terese Otto</cp:lastModifiedBy>
  <dcterms:created xsi:type="dcterms:W3CDTF">2020-08-28T19:31:20Z</dcterms:created>
  <dcterms:modified xsi:type="dcterms:W3CDTF">2020-09-16T16:17:02Z</dcterms:modified>
</cp:coreProperties>
</file>