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LEVY\2019\Web Files\"/>
    </mc:Choice>
  </mc:AlternateContent>
  <bookViews>
    <workbookView xWindow="0" yWindow="0" windowWidth="13425" windowHeight="7125"/>
  </bookViews>
  <sheets>
    <sheet name="2030(19)" sheetId="1" r:id="rId1"/>
  </sheets>
  <definedNames>
    <definedName name="\S">#REF!</definedName>
    <definedName name="_Order1" hidden="1">255</definedName>
    <definedName name="_Sort" hidden="1">'2030(19)'!$O$9:$O$303</definedName>
    <definedName name="_xlnm.Print_Area" localSheetId="0">'2030(19)'!$A$7:$P$307</definedName>
    <definedName name="_xlnm.Print_Titles" localSheetId="0">'2030(19)'!$3:$6</definedName>
    <definedName name="Print_Titles_MI" localSheetId="0">'2030(19)'!$3:$6</definedName>
    <definedName name="SENDP213">'2030(19)'!#REF!</definedName>
    <definedName name="SERVP213">'2030(19)'!#REF!</definedName>
  </definedNames>
  <calcPr calcId="162913" calcOnSave="0"/>
</workbook>
</file>

<file path=xl/calcChain.xml><?xml version="1.0" encoding="utf-8"?>
<calcChain xmlns="http://schemas.openxmlformats.org/spreadsheetml/2006/main">
  <c r="D7" i="1" l="1"/>
  <c r="G65" i="1"/>
  <c r="G257" i="1" l="1"/>
  <c r="G160" i="1"/>
  <c r="G248" i="1"/>
  <c r="G159" i="1"/>
  <c r="G19" i="1"/>
  <c r="G217" i="1"/>
  <c r="G255" i="1"/>
  <c r="G37" i="1"/>
  <c r="G142" i="1"/>
  <c r="G268" i="1"/>
  <c r="G251" i="1"/>
  <c r="G147" i="1"/>
  <c r="G49" i="1"/>
  <c r="G267" i="1"/>
  <c r="G292" i="1"/>
  <c r="G235" i="1"/>
  <c r="G145" i="1"/>
  <c r="G151" i="1"/>
  <c r="G238" i="1"/>
  <c r="G206" i="1"/>
  <c r="G200" i="1"/>
  <c r="G150" i="1"/>
  <c r="G220" i="1"/>
  <c r="G201" i="1"/>
  <c r="G242" i="1"/>
  <c r="G138" i="1"/>
  <c r="G148" i="1"/>
  <c r="G95" i="1"/>
  <c r="G212" i="1"/>
  <c r="G249" i="1"/>
  <c r="G252" i="1"/>
  <c r="G63" i="1"/>
  <c r="G43" i="1" l="1"/>
  <c r="G196" i="1"/>
  <c r="G205" i="1"/>
  <c r="G153" i="1"/>
  <c r="G113" i="1"/>
  <c r="G112" i="1"/>
  <c r="G30" i="1"/>
  <c r="G278" i="1"/>
  <c r="G167" i="1"/>
  <c r="G173" i="1"/>
  <c r="G88" i="1"/>
  <c r="G175" i="1"/>
  <c r="G22" i="1"/>
  <c r="G215" i="1"/>
  <c r="G277" i="1"/>
  <c r="G108" i="1"/>
  <c r="G123" i="1"/>
  <c r="G58" i="1"/>
  <c r="G90" i="1"/>
  <c r="G104" i="1"/>
  <c r="G128" i="1"/>
  <c r="G131" i="1"/>
  <c r="G102" i="1"/>
  <c r="G209" i="1"/>
  <c r="G170" i="1"/>
  <c r="G195" i="1"/>
  <c r="G233" i="1"/>
  <c r="G120" i="1"/>
  <c r="G197" i="1"/>
  <c r="G117" i="1"/>
  <c r="G35" i="1"/>
  <c r="G193" i="1"/>
  <c r="G32" i="1"/>
  <c r="G261" i="1"/>
  <c r="G236" i="1"/>
  <c r="G114" i="1"/>
  <c r="G271" i="1"/>
  <c r="G177" i="1"/>
  <c r="G225" i="1"/>
  <c r="G26" i="1"/>
  <c r="G253" i="1"/>
  <c r="G247" i="1"/>
  <c r="G16" i="1"/>
  <c r="G69" i="1"/>
  <c r="G85" i="1"/>
  <c r="G106" i="1"/>
  <c r="G207" i="1"/>
  <c r="G44" i="1"/>
  <c r="G245" i="1"/>
  <c r="G82" i="1"/>
  <c r="G216" i="1"/>
  <c r="G119" i="1"/>
  <c r="G230" i="1"/>
  <c r="G55" i="1"/>
  <c r="G52" i="1"/>
  <c r="G276" i="1"/>
  <c r="G46" i="1"/>
  <c r="G12" i="1"/>
  <c r="G143" i="1"/>
  <c r="G232" i="1"/>
  <c r="G218" i="1"/>
  <c r="G39" i="1"/>
  <c r="G122" i="1"/>
  <c r="G54" i="1"/>
  <c r="G31" i="1"/>
  <c r="G24" i="1"/>
  <c r="G234" i="1"/>
  <c r="G214" i="1"/>
  <c r="G298" i="1"/>
  <c r="G118" i="1"/>
  <c r="G286" i="1"/>
  <c r="G182" i="1"/>
  <c r="G266" i="1"/>
  <c r="G80" i="1"/>
  <c r="G265" i="1"/>
  <c r="G101" i="1"/>
  <c r="G70" i="1"/>
  <c r="G130" i="1"/>
  <c r="G64" i="1"/>
  <c r="G15" i="1"/>
  <c r="G57" i="1"/>
  <c r="G136" i="1"/>
  <c r="G183" i="1"/>
  <c r="G157" i="1"/>
  <c r="G240" i="1"/>
  <c r="G229" i="1"/>
  <c r="G86" i="1"/>
  <c r="G283" i="1"/>
  <c r="G14" i="1"/>
  <c r="G23" i="1"/>
  <c r="G186" i="1"/>
  <c r="G295" i="1"/>
  <c r="G228" i="1"/>
  <c r="G282" i="1"/>
  <c r="G45" i="1"/>
  <c r="G171" i="1"/>
  <c r="G180" i="1"/>
  <c r="G246" i="1"/>
  <c r="G154" i="1"/>
  <c r="G270" i="1"/>
  <c r="G284" i="1"/>
  <c r="G223" i="1"/>
  <c r="G287" i="1"/>
  <c r="G166" i="1"/>
  <c r="G115" i="1"/>
  <c r="G187" i="1"/>
  <c r="G67" i="1"/>
  <c r="G81" i="1"/>
  <c r="G296" i="1"/>
  <c r="G83" i="1"/>
  <c r="G243" i="1"/>
  <c r="G132" i="1"/>
  <c r="G98" i="1"/>
  <c r="G213" i="1"/>
  <c r="G227" i="1"/>
  <c r="G280" i="1"/>
  <c r="G208" i="1"/>
  <c r="G105" i="1"/>
  <c r="G61" i="1"/>
  <c r="G40" i="1"/>
  <c r="G204" i="1"/>
  <c r="G109" i="1"/>
  <c r="G25" i="1"/>
  <c r="G164" i="1"/>
  <c r="G199" i="1"/>
  <c r="G38" i="1"/>
  <c r="G13" i="1"/>
  <c r="G41" i="1"/>
  <c r="G184" i="1"/>
  <c r="G161" i="1"/>
  <c r="G73" i="1" l="1"/>
  <c r="G84" i="1"/>
  <c r="G172" i="1"/>
  <c r="G163" i="1"/>
  <c r="G244" i="1"/>
  <c r="G48" i="1"/>
  <c r="G87" i="1"/>
  <c r="G293" i="1"/>
  <c r="G133" i="1"/>
  <c r="G103" i="1"/>
  <c r="G259" i="1"/>
  <c r="G107" i="1"/>
  <c r="G189" i="1"/>
  <c r="G272" i="1"/>
  <c r="G127" i="1"/>
  <c r="G125" i="1"/>
  <c r="G260" i="1"/>
  <c r="G135" i="1"/>
  <c r="G179" i="1"/>
  <c r="G203" i="1"/>
  <c r="G20" i="1"/>
  <c r="G156" i="1"/>
  <c r="G178" i="1"/>
  <c r="G158" i="1"/>
  <c r="G219" i="1"/>
  <c r="G21" i="1"/>
  <c r="G256" i="1"/>
  <c r="G231" i="1"/>
  <c r="G162" i="1"/>
  <c r="G263" i="1"/>
  <c r="G34" i="1"/>
  <c r="G301" i="1"/>
  <c r="G89" i="1"/>
  <c r="G146" i="1"/>
  <c r="G281" i="1"/>
  <c r="G181" i="1"/>
  <c r="G264" i="1"/>
  <c r="G140" i="1"/>
  <c r="G241" i="1"/>
  <c r="G224" i="1"/>
  <c r="G299" i="1"/>
  <c r="G91" i="1"/>
  <c r="G76" i="1"/>
  <c r="G192" i="1"/>
  <c r="G258" i="1"/>
  <c r="G100" i="1"/>
  <c r="G129" i="1"/>
  <c r="G42" i="1"/>
  <c r="G53" i="1"/>
  <c r="G274" i="1"/>
  <c r="G210" i="1"/>
  <c r="G194" i="1"/>
  <c r="G273" i="1"/>
  <c r="G121" i="1"/>
  <c r="G29" i="1"/>
  <c r="G285" i="1"/>
  <c r="G262" i="1"/>
  <c r="G134" i="1"/>
  <c r="G47" i="1"/>
  <c r="G176" i="1"/>
  <c r="G190" i="1"/>
  <c r="G149" i="1"/>
  <c r="G59" i="1"/>
  <c r="G139" i="1"/>
  <c r="G93" i="1"/>
  <c r="G303" i="1"/>
  <c r="G27" i="1"/>
  <c r="G291" i="1"/>
  <c r="G94" i="1"/>
  <c r="G237" i="1"/>
  <c r="G152" i="1"/>
  <c r="G92" i="1"/>
  <c r="G110" i="1"/>
  <c r="G78" i="1"/>
  <c r="G74" i="1"/>
  <c r="G188" i="1"/>
  <c r="G116" i="1"/>
  <c r="G191" i="1"/>
  <c r="G17" i="1"/>
  <c r="G290" i="1"/>
  <c r="G71" i="1"/>
  <c r="G279" i="1"/>
  <c r="G9" i="1"/>
  <c r="G289" i="1"/>
  <c r="G294" i="1"/>
  <c r="G222" i="1"/>
  <c r="G155" i="1"/>
  <c r="G75" i="1"/>
  <c r="G250" i="1"/>
  <c r="G202" i="1"/>
  <c r="G36" i="1"/>
  <c r="G68" i="1"/>
  <c r="G269" i="1"/>
  <c r="G79" i="1"/>
  <c r="G50" i="1"/>
  <c r="G288" i="1"/>
  <c r="G77" i="1"/>
  <c r="G226" i="1"/>
  <c r="G28" i="1"/>
  <c r="G96" i="1"/>
  <c r="G97" i="1"/>
  <c r="G239" i="1"/>
  <c r="G56" i="1"/>
  <c r="G254" i="1" l="1"/>
  <c r="G99" i="1"/>
  <c r="G33" i="1"/>
  <c r="G174" i="1"/>
  <c r="G18" i="1"/>
  <c r="G168" i="1"/>
  <c r="G169" i="1"/>
  <c r="G144" i="1"/>
  <c r="G11" i="1"/>
  <c r="G66" i="1"/>
  <c r="G72" i="1"/>
  <c r="G165" i="1"/>
  <c r="G60" i="1"/>
  <c r="G141" i="1"/>
  <c r="G124" i="1"/>
  <c r="G302" i="1"/>
  <c r="G198" i="1"/>
  <c r="G185" i="1"/>
  <c r="G297" i="1"/>
  <c r="G62" i="1"/>
  <c r="G51" i="1"/>
  <c r="G211" i="1"/>
  <c r="G221" i="1"/>
  <c r="G111" i="1"/>
  <c r="G275" i="1"/>
  <c r="G300" i="1"/>
  <c r="G137" i="1"/>
  <c r="G126" i="1" l="1"/>
  <c r="G10" i="1"/>
  <c r="P305" i="1" l="1"/>
  <c r="O305" i="1"/>
  <c r="J305" i="1"/>
  <c r="H164" i="1" l="1"/>
  <c r="H290" i="1"/>
  <c r="H71" i="1"/>
  <c r="H301" i="1"/>
  <c r="H229" i="1"/>
  <c r="H277" i="1"/>
  <c r="H281" i="1"/>
  <c r="H289" i="1"/>
  <c r="H297" i="1"/>
  <c r="H231" i="1"/>
  <c r="H263" i="1"/>
  <c r="H294" i="1"/>
  <c r="H303" i="1"/>
  <c r="H269" i="1"/>
  <c r="D305" i="1"/>
  <c r="H292" i="1"/>
  <c r="H288" i="1"/>
  <c r="G7" i="1"/>
  <c r="G305" i="1"/>
  <c r="H296" i="1"/>
  <c r="H268" i="1"/>
  <c r="H284" i="1"/>
  <c r="H89" i="1"/>
  <c r="H102" i="1"/>
  <c r="H105" i="1"/>
  <c r="H117" i="1"/>
  <c r="H154" i="1"/>
  <c r="H157" i="1"/>
  <c r="H181" i="1"/>
  <c r="H74" i="1"/>
  <c r="H94" i="1"/>
  <c r="H122" i="1"/>
  <c r="H126" i="1"/>
  <c r="H134" i="1"/>
  <c r="H150" i="1"/>
  <c r="H158" i="1"/>
  <c r="H226" i="1"/>
  <c r="H291" i="1"/>
  <c r="H299" i="1"/>
  <c r="H17" i="1"/>
  <c r="H95" i="1"/>
  <c r="H131" i="1"/>
  <c r="H104" i="1"/>
  <c r="H116" i="1"/>
  <c r="H120" i="1"/>
  <c r="H136" i="1"/>
  <c r="H58" i="1"/>
  <c r="H66" i="1"/>
  <c r="H132" i="1"/>
  <c r="H13" i="1"/>
  <c r="H21" i="1"/>
  <c r="H41" i="1"/>
  <c r="H61" i="1"/>
  <c r="H79" i="1"/>
  <c r="H87" i="1"/>
  <c r="H99" i="1"/>
  <c r="H103" i="1"/>
  <c r="H151" i="1"/>
  <c r="H200" i="1"/>
  <c r="H220" i="1"/>
  <c r="H224" i="1"/>
  <c r="H55" i="1"/>
  <c r="H179" i="1"/>
  <c r="H227" i="1"/>
  <c r="H239" i="1"/>
  <c r="H33" i="1"/>
  <c r="H119" i="1"/>
  <c r="H159" i="1"/>
  <c r="H162" i="1"/>
  <c r="H175" i="1"/>
  <c r="H211" i="1"/>
  <c r="H234" i="1"/>
  <c r="H243" i="1"/>
  <c r="H250" i="1"/>
  <c r="H259" i="1"/>
  <c r="H266" i="1"/>
  <c r="H275" i="1"/>
  <c r="L7" i="1"/>
  <c r="H64" i="1"/>
  <c r="H138" i="1"/>
  <c r="H247" i="1"/>
  <c r="H258" i="1"/>
  <c r="H222" i="1"/>
  <c r="H143" i="1"/>
  <c r="H49" i="1"/>
  <c r="H214" i="1"/>
  <c r="H114" i="1"/>
  <c r="H130" i="1"/>
  <c r="H146" i="1"/>
  <c r="H155" i="1"/>
  <c r="H174" i="1"/>
  <c r="H190" i="1"/>
  <c r="H223" i="1"/>
  <c r="H238" i="1"/>
  <c r="H242" i="1"/>
  <c r="H255" i="1"/>
  <c r="H267" i="1"/>
  <c r="H270" i="1"/>
  <c r="H230" i="1"/>
  <c r="H254" i="1"/>
  <c r="H215" i="1"/>
  <c r="H194" i="1"/>
  <c r="H187" i="1"/>
  <c r="H178" i="1"/>
  <c r="H262" i="1"/>
  <c r="H251" i="1"/>
  <c r="H171" i="1"/>
  <c r="H274" i="1"/>
  <c r="H147" i="1"/>
  <c r="H37" i="1"/>
  <c r="H69" i="1"/>
  <c r="H123" i="1"/>
  <c r="H135" i="1"/>
  <c r="H167" i="1"/>
  <c r="H170" i="1"/>
  <c r="H183" i="1"/>
  <c r="H186" i="1"/>
  <c r="H199" i="1"/>
  <c r="H202" i="1"/>
  <c r="H218" i="1"/>
  <c r="H246" i="1"/>
  <c r="H279" i="1"/>
  <c r="H295" i="1"/>
  <c r="H25" i="1"/>
  <c r="H45" i="1"/>
  <c r="H65" i="1"/>
  <c r="H111" i="1"/>
  <c r="H115" i="1"/>
  <c r="H118" i="1"/>
  <c r="H163" i="1"/>
  <c r="H182" i="1"/>
  <c r="H203" i="1"/>
  <c r="H210" i="1"/>
  <c r="H219" i="1"/>
  <c r="H271" i="1"/>
  <c r="H278" i="1"/>
  <c r="H283" i="1"/>
  <c r="H286" i="1"/>
  <c r="H207" i="1"/>
  <c r="H139" i="1"/>
  <c r="H142" i="1"/>
  <c r="H198" i="1"/>
  <c r="H107" i="1"/>
  <c r="H191" i="1"/>
  <c r="H235" i="1"/>
  <c r="H195" i="1"/>
  <c r="H206" i="1"/>
  <c r="H127" i="1"/>
  <c r="H166" i="1"/>
  <c r="H282" i="1"/>
  <c r="H29" i="1"/>
  <c r="H287" i="1"/>
  <c r="H302" i="1"/>
  <c r="H298" i="1"/>
  <c r="H28" i="1"/>
  <c r="H82" i="1"/>
  <c r="H106" i="1"/>
  <c r="H110" i="1"/>
  <c r="H57" i="1"/>
  <c r="H75" i="1"/>
  <c r="H83" i="1"/>
  <c r="I305" i="1"/>
  <c r="I7" i="1" s="1"/>
  <c r="L305" i="1"/>
  <c r="H39" i="1"/>
  <c r="H67" i="1"/>
  <c r="H93" i="1"/>
  <c r="H97" i="1"/>
  <c r="H129" i="1"/>
  <c r="H153" i="1"/>
  <c r="H169" i="1"/>
  <c r="H177" i="1"/>
  <c r="H189" i="1"/>
  <c r="H201" i="1"/>
  <c r="H205" i="1"/>
  <c r="H249" i="1"/>
  <c r="H273" i="1"/>
  <c r="H22" i="1"/>
  <c r="H46" i="1"/>
  <c r="H80" i="1"/>
  <c r="H101" i="1"/>
  <c r="H124" i="1"/>
  <c r="H133" i="1"/>
  <c r="H141" i="1"/>
  <c r="H148" i="1"/>
  <c r="H173" i="1"/>
  <c r="H176" i="1"/>
  <c r="H188" i="1"/>
  <c r="H192" i="1"/>
  <c r="H217" i="1"/>
  <c r="H221" i="1"/>
  <c r="H228" i="1"/>
  <c r="H240" i="1"/>
  <c r="H245" i="1"/>
  <c r="H256" i="1"/>
  <c r="H233" i="1"/>
  <c r="H31" i="1"/>
  <c r="H56" i="1"/>
  <c r="H253" i="1"/>
  <c r="H16" i="1"/>
  <c r="H14" i="1"/>
  <c r="H109" i="1"/>
  <c r="H30" i="1"/>
  <c r="H244" i="1"/>
  <c r="H92" i="1"/>
  <c r="H236" i="1"/>
  <c r="H156" i="1"/>
  <c r="H108" i="1"/>
  <c r="H36" i="1"/>
  <c r="H209" i="1"/>
  <c r="H52" i="1"/>
  <c r="H241" i="1"/>
  <c r="M305" i="1"/>
  <c r="H18" i="1"/>
  <c r="H26" i="1"/>
  <c r="H34" i="1"/>
  <c r="H42" i="1"/>
  <c r="H54" i="1"/>
  <c r="H70" i="1"/>
  <c r="H72" i="1"/>
  <c r="H76" i="1"/>
  <c r="H113" i="1"/>
  <c r="H144" i="1"/>
  <c r="H145" i="1"/>
  <c r="H161" i="1"/>
  <c r="H172" i="1"/>
  <c r="H184" i="1"/>
  <c r="H193" i="1"/>
  <c r="H197" i="1"/>
  <c r="H204" i="1"/>
  <c r="H212" i="1"/>
  <c r="H216" i="1"/>
  <c r="H232" i="1"/>
  <c r="H237" i="1"/>
  <c r="H252" i="1"/>
  <c r="H213" i="1"/>
  <c r="H128" i="1"/>
  <c r="H84" i="1"/>
  <c r="H15" i="1"/>
  <c r="H19" i="1"/>
  <c r="H23" i="1"/>
  <c r="H24" i="1"/>
  <c r="H27" i="1"/>
  <c r="H32" i="1"/>
  <c r="H35" i="1"/>
  <c r="H47" i="1"/>
  <c r="H48" i="1"/>
  <c r="H51" i="1"/>
  <c r="H59" i="1"/>
  <c r="H60" i="1"/>
  <c r="H85" i="1"/>
  <c r="M7" i="1"/>
  <c r="E305" i="1"/>
  <c r="E7" i="1"/>
  <c r="H11" i="1"/>
  <c r="H88" i="1"/>
  <c r="H196" i="1"/>
  <c r="H96" i="1"/>
  <c r="H140" i="1"/>
  <c r="H149" i="1"/>
  <c r="H225" i="1"/>
  <c r="H20" i="1"/>
  <c r="H152" i="1"/>
  <c r="H168" i="1"/>
  <c r="H44" i="1"/>
  <c r="H208" i="1"/>
  <c r="H125" i="1"/>
  <c r="H160" i="1"/>
  <c r="H165" i="1"/>
  <c r="H180" i="1"/>
  <c r="H185" i="1"/>
  <c r="H248" i="1"/>
  <c r="H257" i="1"/>
  <c r="H260" i="1"/>
  <c r="H261" i="1"/>
  <c r="H264" i="1"/>
  <c r="H265" i="1"/>
  <c r="H272" i="1"/>
  <c r="H276" i="1"/>
  <c r="H280" i="1"/>
  <c r="H285" i="1"/>
  <c r="H293" i="1"/>
  <c r="H68" i="1"/>
  <c r="H73" i="1"/>
  <c r="H81" i="1"/>
  <c r="H90" i="1"/>
  <c r="H137" i="1"/>
  <c r="H78" i="1"/>
  <c r="H98" i="1"/>
  <c r="H77" i="1"/>
  <c r="H86" i="1"/>
  <c r="H300" i="1"/>
  <c r="F305" i="1"/>
  <c r="H10" i="1"/>
  <c r="H38" i="1"/>
  <c r="H50" i="1"/>
  <c r="H62" i="1"/>
  <c r="H100" i="1"/>
  <c r="H112" i="1"/>
  <c r="H40" i="1"/>
  <c r="H12" i="1"/>
  <c r="H91" i="1"/>
  <c r="H53" i="1"/>
  <c r="H43" i="1"/>
  <c r="H121" i="1"/>
  <c r="H63" i="1"/>
  <c r="F7" i="1"/>
  <c r="H9" i="1"/>
</calcChain>
</file>

<file path=xl/sharedStrings.xml><?xml version="1.0" encoding="utf-8"?>
<sst xmlns="http://schemas.openxmlformats.org/spreadsheetml/2006/main" count="608" uniqueCount="604">
  <si>
    <t>Rollback</t>
  </si>
  <si>
    <t>School District</t>
  </si>
  <si>
    <t>01109</t>
  </si>
  <si>
    <t>Washtucna</t>
  </si>
  <si>
    <t>01122</t>
  </si>
  <si>
    <t>Benge</t>
  </si>
  <si>
    <t>01160</t>
  </si>
  <si>
    <t>03050</t>
  </si>
  <si>
    <t>01147</t>
  </si>
  <si>
    <t>Othello</t>
  </si>
  <si>
    <t>03116</t>
  </si>
  <si>
    <t>06098</t>
  </si>
  <si>
    <t>01158</t>
  </si>
  <si>
    <t>Lind</t>
  </si>
  <si>
    <t>04129</t>
  </si>
  <si>
    <t>06103</t>
  </si>
  <si>
    <t>Ritzville</t>
  </si>
  <si>
    <t>06037</t>
  </si>
  <si>
    <t>07035</t>
  </si>
  <si>
    <t>02250</t>
  </si>
  <si>
    <t>Clarkston</t>
  </si>
  <si>
    <t>06101</t>
  </si>
  <si>
    <t>09013</t>
  </si>
  <si>
    <t>02420</t>
  </si>
  <si>
    <t>Asotin-Anatone</t>
  </si>
  <si>
    <t>06112</t>
  </si>
  <si>
    <t>09102</t>
  </si>
  <si>
    <t>03017</t>
  </si>
  <si>
    <t>Kennewick</t>
  </si>
  <si>
    <t>06114</t>
  </si>
  <si>
    <t>10003</t>
  </si>
  <si>
    <t>Paterson</t>
  </si>
  <si>
    <t>06117</t>
  </si>
  <si>
    <t>10065</t>
  </si>
  <si>
    <t>03052</t>
  </si>
  <si>
    <t>Kiona-Benton</t>
  </si>
  <si>
    <t>06119</t>
  </si>
  <si>
    <t>11054</t>
  </si>
  <si>
    <t>03053</t>
  </si>
  <si>
    <t>Finley</t>
  </si>
  <si>
    <t>06122</t>
  </si>
  <si>
    <t>14065</t>
  </si>
  <si>
    <t>Prosser</t>
  </si>
  <si>
    <t>07002</t>
  </si>
  <si>
    <t>14099</t>
  </si>
  <si>
    <t>03400</t>
  </si>
  <si>
    <t>Richland</t>
  </si>
  <si>
    <t>08401</t>
  </si>
  <si>
    <t>14104</t>
  </si>
  <si>
    <t>04019</t>
  </si>
  <si>
    <t>Manson</t>
  </si>
  <si>
    <t>08404</t>
  </si>
  <si>
    <t>16020</t>
  </si>
  <si>
    <t>04069</t>
  </si>
  <si>
    <t>Stehekin</t>
  </si>
  <si>
    <t>09206</t>
  </si>
  <si>
    <t>16046</t>
  </si>
  <si>
    <t>04127</t>
  </si>
  <si>
    <t>Entiat</t>
  </si>
  <si>
    <t>09209</t>
  </si>
  <si>
    <t>19007</t>
  </si>
  <si>
    <t>Lake Chelan</t>
  </si>
  <si>
    <t>10050</t>
  </si>
  <si>
    <t>20215</t>
  </si>
  <si>
    <t>04222</t>
  </si>
  <si>
    <t>Cashmere</t>
  </si>
  <si>
    <t>10309</t>
  </si>
  <si>
    <t>20403</t>
  </si>
  <si>
    <t>04228</t>
  </si>
  <si>
    <t>Cascade</t>
  </si>
  <si>
    <t>11051</t>
  </si>
  <si>
    <t>04246</t>
  </si>
  <si>
    <t>Wenatchee</t>
  </si>
  <si>
    <t>11056</t>
  </si>
  <si>
    <t>21036</t>
  </si>
  <si>
    <t>05121</t>
  </si>
  <si>
    <t>Port Angeles</t>
  </si>
  <si>
    <t>13301</t>
  </si>
  <si>
    <t>21234</t>
  </si>
  <si>
    <t>05313</t>
  </si>
  <si>
    <t>Crescent</t>
  </si>
  <si>
    <t>14005</t>
  </si>
  <si>
    <t>23042</t>
  </si>
  <si>
    <t>05323</t>
  </si>
  <si>
    <t>Sequim</t>
  </si>
  <si>
    <t>14068</t>
  </si>
  <si>
    <t>23054</t>
  </si>
  <si>
    <t>05401</t>
  </si>
  <si>
    <t>Cape Flattery</t>
  </si>
  <si>
    <t>14097</t>
  </si>
  <si>
    <t>23402</t>
  </si>
  <si>
    <t>05402</t>
  </si>
  <si>
    <t>Quillayute Valley</t>
  </si>
  <si>
    <t>14172</t>
  </si>
  <si>
    <t>23404</t>
  </si>
  <si>
    <t>Vancouver</t>
  </si>
  <si>
    <t>16048</t>
  </si>
  <si>
    <t>24014</t>
  </si>
  <si>
    <t>Hockinson</t>
  </si>
  <si>
    <t>16049</t>
  </si>
  <si>
    <t>27019</t>
  </si>
  <si>
    <t>La Center</t>
  </si>
  <si>
    <t>16050</t>
  </si>
  <si>
    <t>27343</t>
  </si>
  <si>
    <t>Green Mountain</t>
  </si>
  <si>
    <t>17404</t>
  </si>
  <si>
    <t>28010</t>
  </si>
  <si>
    <t>Washougal</t>
  </si>
  <si>
    <t>17408</t>
  </si>
  <si>
    <t>29317</t>
  </si>
  <si>
    <t>Evergreen</t>
  </si>
  <si>
    <t>19401</t>
  </si>
  <si>
    <t>30002</t>
  </si>
  <si>
    <t>Camas</t>
  </si>
  <si>
    <t>20203</t>
  </si>
  <si>
    <t>30029</t>
  </si>
  <si>
    <t>Battle Ground</t>
  </si>
  <si>
    <t>20404</t>
  </si>
  <si>
    <t>30031</t>
  </si>
  <si>
    <t>Ridgefield</t>
  </si>
  <si>
    <t>21014</t>
  </si>
  <si>
    <t>31063</t>
  </si>
  <si>
    <t>Dayton</t>
  </si>
  <si>
    <t>21226</t>
  </si>
  <si>
    <t>32123</t>
  </si>
  <si>
    <t>Starbuck</t>
  </si>
  <si>
    <t>21232</t>
  </si>
  <si>
    <t>32312</t>
  </si>
  <si>
    <t>08122</t>
  </si>
  <si>
    <t>Longview</t>
  </si>
  <si>
    <t>21237</t>
  </si>
  <si>
    <t>33030</t>
  </si>
  <si>
    <t>08130</t>
  </si>
  <si>
    <t>Toutle Lake</t>
  </si>
  <si>
    <t>21301</t>
  </si>
  <si>
    <t>33070</t>
  </si>
  <si>
    <t>Castle Rock</t>
  </si>
  <si>
    <t>21302</t>
  </si>
  <si>
    <t>33183</t>
  </si>
  <si>
    <t>08402</t>
  </si>
  <si>
    <t>Kalama</t>
  </si>
  <si>
    <t>21401</t>
  </si>
  <si>
    <t>33202</t>
  </si>
  <si>
    <t>Woodland</t>
  </si>
  <si>
    <t>22008</t>
  </si>
  <si>
    <t>33205</t>
  </si>
  <si>
    <t>08458</t>
  </si>
  <si>
    <t>Kelso</t>
  </si>
  <si>
    <t>22200</t>
  </si>
  <si>
    <t>34324</t>
  </si>
  <si>
    <t>Orondo</t>
  </si>
  <si>
    <t>23309</t>
  </si>
  <si>
    <t>36101</t>
  </si>
  <si>
    <t>09075</t>
  </si>
  <si>
    <t>Bridgeport</t>
  </si>
  <si>
    <t>23311</t>
  </si>
  <si>
    <t>36250</t>
  </si>
  <si>
    <t>Palisades</t>
  </si>
  <si>
    <t>23403</t>
  </si>
  <si>
    <t>38264</t>
  </si>
  <si>
    <t>Eastmont</t>
  </si>
  <si>
    <t>25200</t>
  </si>
  <si>
    <t>38304</t>
  </si>
  <si>
    <t>09207</t>
  </si>
  <si>
    <t>Mansfield</t>
  </si>
  <si>
    <t>27003</t>
  </si>
  <si>
    <t>39002</t>
  </si>
  <si>
    <t>Waterville</t>
  </si>
  <si>
    <t>27083</t>
  </si>
  <si>
    <t>Keller</t>
  </si>
  <si>
    <t>27320</t>
  </si>
  <si>
    <t>Curlew</t>
  </si>
  <si>
    <t>27416</t>
  </si>
  <si>
    <t>Orient</t>
  </si>
  <si>
    <t>28137</t>
  </si>
  <si>
    <t>10070</t>
  </si>
  <si>
    <t>Inchelium</t>
  </si>
  <si>
    <t>28144</t>
  </si>
  <si>
    <t>Republic</t>
  </si>
  <si>
    <t>28149</t>
  </si>
  <si>
    <t>11001</t>
  </si>
  <si>
    <t>Pasco</t>
  </si>
  <si>
    <t>29103</t>
  </si>
  <si>
    <t>North Franklin</t>
  </si>
  <si>
    <t>29311</t>
  </si>
  <si>
    <t>Star</t>
  </si>
  <si>
    <t>29320</t>
  </si>
  <si>
    <t>Kahlotus</t>
  </si>
  <si>
    <t>30303</t>
  </si>
  <si>
    <t>12110</t>
  </si>
  <si>
    <t>Pomeroy</t>
  </si>
  <si>
    <t>31103</t>
  </si>
  <si>
    <t>13073</t>
  </si>
  <si>
    <t>Wahluke</t>
  </si>
  <si>
    <t>31311</t>
  </si>
  <si>
    <t>13144</t>
  </si>
  <si>
    <t>Quincy</t>
  </si>
  <si>
    <t>31401</t>
  </si>
  <si>
    <t>13146</t>
  </si>
  <si>
    <t>Warden</t>
  </si>
  <si>
    <t>32081</t>
  </si>
  <si>
    <t>13151</t>
  </si>
  <si>
    <t>Coulee-Hartline</t>
  </si>
  <si>
    <t>32326</t>
  </si>
  <si>
    <t>13156</t>
  </si>
  <si>
    <t>Soap Lake</t>
  </si>
  <si>
    <t>32354</t>
  </si>
  <si>
    <t>13160</t>
  </si>
  <si>
    <t>Royal</t>
  </si>
  <si>
    <t>32360</t>
  </si>
  <si>
    <t>13161</t>
  </si>
  <si>
    <t>Moses Lake</t>
  </si>
  <si>
    <t>32363</t>
  </si>
  <si>
    <t>13165</t>
  </si>
  <si>
    <t>Ephrata</t>
  </si>
  <si>
    <t>32414</t>
  </si>
  <si>
    <t>13167</t>
  </si>
  <si>
    <t>Wilson Creek</t>
  </si>
  <si>
    <t>33036</t>
  </si>
  <si>
    <t>Grand Coulee Dam</t>
  </si>
  <si>
    <t>33115</t>
  </si>
  <si>
    <t>Aberdeen</t>
  </si>
  <si>
    <t>33206</t>
  </si>
  <si>
    <t>14028</t>
  </si>
  <si>
    <t>Hoquiam</t>
  </si>
  <si>
    <t>33207</t>
  </si>
  <si>
    <t>14064</t>
  </si>
  <si>
    <t>North Beach</t>
  </si>
  <si>
    <t>33211</t>
  </si>
  <si>
    <t>McCleary</t>
  </si>
  <si>
    <t>33212</t>
  </si>
  <si>
    <t>14066</t>
  </si>
  <si>
    <t>Montesano</t>
  </si>
  <si>
    <t>34003</t>
  </si>
  <si>
    <t>Elma</t>
  </si>
  <si>
    <t>34033</t>
  </si>
  <si>
    <t>14077</t>
  </si>
  <si>
    <t>Taholah</t>
  </si>
  <si>
    <t>34111</t>
  </si>
  <si>
    <t>Quinault</t>
  </si>
  <si>
    <t>36140</t>
  </si>
  <si>
    <t>Cosmopolis</t>
  </si>
  <si>
    <t>36401</t>
  </si>
  <si>
    <t>Satsop</t>
  </si>
  <si>
    <t>38126</t>
  </si>
  <si>
    <t>14117</t>
  </si>
  <si>
    <t>Wishkah Valley</t>
  </si>
  <si>
    <t>38300</t>
  </si>
  <si>
    <t>Ocosta</t>
  </si>
  <si>
    <t>38322</t>
  </si>
  <si>
    <t>14400</t>
  </si>
  <si>
    <t>Oakville</t>
  </si>
  <si>
    <t>38324</t>
  </si>
  <si>
    <t>15201</t>
  </si>
  <si>
    <t>Oak Harbor</t>
  </si>
  <si>
    <t>39007</t>
  </si>
  <si>
    <t>15204</t>
  </si>
  <si>
    <t>Coupeville</t>
  </si>
  <si>
    <t>39090</t>
  </si>
  <si>
    <t>15206</t>
  </si>
  <si>
    <t>South Whidbey</t>
  </si>
  <si>
    <t>Queets-Clearwater</t>
  </si>
  <si>
    <t>Brinnon</t>
  </si>
  <si>
    <t>Quilcene</t>
  </si>
  <si>
    <t>Chimacum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</si>
  <si>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</si>
  <si>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</si>
  <si>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</si>
  <si>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</si>
  <si>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</si>
  <si>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</si>
  <si>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</si>
  <si>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</si>
  <si>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</si>
  <si>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</si>
  <si>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</si>
  <si>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</si>
  <si>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</si>
  <si>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</si>
  <si>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</si>
  <si>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Skykomish</t>
  </si>
  <si>
    <t>17405</t>
  </si>
  <si>
    <t>Bellevue</t>
  </si>
  <si>
    <t>17406</t>
  </si>
  <si>
    <t>Tukwila</t>
  </si>
  <si>
    <t>17407</t>
  </si>
  <si>
    <t>Riverview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</si>
  <si>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</si>
  <si>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</si>
  <si>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</si>
  <si>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</si>
  <si>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</si>
  <si>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</si>
  <si>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</si>
  <si>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</si>
  <si>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</si>
  <si>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</si>
  <si>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</si>
  <si>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</si>
  <si>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</si>
  <si>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</si>
  <si>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</si>
  <si>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</si>
  <si>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</si>
  <si>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</si>
  <si>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</si>
  <si>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</si>
  <si>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</si>
  <si>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</si>
  <si>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</si>
  <si>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</si>
  <si>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</si>
  <si>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Damman</t>
  </si>
  <si>
    <t>19028</t>
  </si>
  <si>
    <t>Easton</t>
  </si>
  <si>
    <t>19400</t>
  </si>
  <si>
    <t>Thorp</t>
  </si>
  <si>
    <t>Ellensburg</t>
  </si>
  <si>
    <t>19403</t>
  </si>
  <si>
    <t>Kittitas</t>
  </si>
  <si>
    <t>19404</t>
  </si>
  <si>
    <t>Cle Elum-Roslyn</t>
  </si>
  <si>
    <t>20094</t>
  </si>
  <si>
    <t>Wishram</t>
  </si>
  <si>
    <t>Bickleton</t>
  </si>
  <si>
    <t>Centerville</t>
  </si>
  <si>
    <t>20400</t>
  </si>
  <si>
    <t>Trout Lake</t>
  </si>
  <si>
    <t>20401</t>
  </si>
  <si>
    <t>Glenwood</t>
  </si>
  <si>
    <t>20402</t>
  </si>
  <si>
    <t>Klickitat</t>
  </si>
  <si>
    <t>Roosevelt</t>
  </si>
  <si>
    <t>Goldendale</t>
  </si>
  <si>
    <t>20405</t>
  </si>
  <si>
    <t>White Salmon</t>
  </si>
  <si>
    <t>20406</t>
  </si>
  <si>
    <t>Lyle</t>
  </si>
  <si>
    <t>Napavine</t>
  </si>
  <si>
    <t>Evaline</t>
  </si>
  <si>
    <t>21206</t>
  </si>
  <si>
    <t>Mossyrock</t>
  </si>
  <si>
    <t>21214</t>
  </si>
  <si>
    <t>Morton</t>
  </si>
  <si>
    <t>Adna</t>
  </si>
  <si>
    <t>Winlock</t>
  </si>
  <si>
    <t>Boistfort</t>
  </si>
  <si>
    <t>Toledo</t>
  </si>
  <si>
    <t>21300</t>
  </si>
  <si>
    <t>Onalaska</t>
  </si>
  <si>
    <t>Pe Ell</t>
  </si>
  <si>
    <t>Chehalis</t>
  </si>
  <si>
    <t>21303</t>
  </si>
  <si>
    <t>White Pass</t>
  </si>
  <si>
    <t>Centralia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</si>
  <si>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</si>
  <si>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</si>
  <si>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</si>
  <si>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</si>
  <si>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</si>
  <si>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</si>
  <si>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</si>
  <si>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</si>
  <si>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</si>
  <si>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Wilbur</t>
  </si>
  <si>
    <t>22204</t>
  </si>
  <si>
    <t>Harrington</t>
  </si>
  <si>
    <t>22207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</si>
  <si>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</si>
  <si>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</si>
  <si>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</si>
  <si>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</si>
  <si>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</si>
  <si>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</si>
  <si>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</si>
  <si>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</si>
  <si>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</si>
  <si>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</si>
  <si>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</si>
  <si>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</si>
  <si>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</si>
  <si>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</si>
  <si>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</si>
  <si>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</si>
  <si>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</si>
  <si>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</si>
  <si>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</si>
  <si>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</si>
  <si>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</si>
  <si>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</si>
  <si>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</si>
  <si>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</si>
  <si>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</si>
  <si>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</si>
  <si>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</si>
  <si>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</si>
  <si>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</si>
  <si>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</si>
  <si>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River</t>
  </si>
  <si>
    <t>25160</t>
  </si>
  <si>
    <t>Willapa Valley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</si>
  <si>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</si>
  <si>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</si>
  <si>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</si>
  <si>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</si>
  <si>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</si>
  <si>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</si>
  <si>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</si>
  <si>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</si>
  <si>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</si>
  <si>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Puyallup</t>
  </si>
  <si>
    <t>27010</t>
  </si>
  <si>
    <t>Tacoma</t>
  </si>
  <si>
    <t>Carbonado</t>
  </si>
  <si>
    <t>University Place</t>
  </si>
  <si>
    <t>Sumner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</si>
  <si>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</si>
  <si>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</si>
  <si>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</si>
  <si>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</si>
  <si>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</si>
  <si>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</si>
  <si>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</si>
  <si>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</si>
  <si>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</si>
  <si>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</si>
  <si>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</si>
  <si>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</si>
  <si>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</si>
  <si>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White River</t>
  </si>
  <si>
    <t>27417</t>
  </si>
  <si>
    <t>Fife</t>
  </si>
  <si>
    <t>Shaw</t>
  </si>
  <si>
    <t>Orcas</t>
  </si>
  <si>
    <t>Lopez</t>
  </si>
  <si>
    <t>San Juan</t>
  </si>
  <si>
    <t>29011</t>
  </si>
  <si>
    <t>Concrete</t>
  </si>
  <si>
    <t>29100</t>
  </si>
  <si>
    <t>Burlington-Edison</t>
  </si>
  <si>
    <t>29101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</si>
  <si>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</si>
  <si>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</si>
  <si>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</si>
  <si>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</si>
  <si>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</si>
  <si>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</si>
  <si>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</si>
  <si>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</si>
  <si>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</si>
  <si>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</si>
  <si>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</si>
  <si>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</si>
  <si>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</si>
  <si>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</si>
  <si>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</si>
  <si>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</si>
  <si>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</si>
  <si>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</si>
  <si>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</si>
  <si>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</si>
  <si>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</si>
  <si>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Index</t>
  </si>
  <si>
    <t>Monroe</t>
  </si>
  <si>
    <t>31201</t>
  </si>
  <si>
    <t>Snohomish</t>
  </si>
  <si>
    <t>31306</t>
  </si>
  <si>
    <t>Lakewood</t>
  </si>
  <si>
    <t>Sultan</t>
  </si>
  <si>
    <t>31330</t>
  </si>
  <si>
    <t>Darrington</t>
  </si>
  <si>
    <t>31332</t>
  </si>
  <si>
    <t>Granite Falls</t>
  </si>
  <si>
    <t>Stanwood-Camano</t>
  </si>
  <si>
    <t>Spokane</t>
  </si>
  <si>
    <t>Orchard Prairie</t>
  </si>
  <si>
    <t>Great Northern</t>
  </si>
  <si>
    <t>32325</t>
  </si>
  <si>
    <t>Nine Mile Falls</t>
  </si>
  <si>
    <t>Medical Lake</t>
  </si>
  <si>
    <t>Mead</t>
  </si>
  <si>
    <t>32356</t>
  </si>
  <si>
    <t>Central Valley</t>
  </si>
  <si>
    <t>32358</t>
  </si>
  <si>
    <t>Freeman</t>
  </si>
  <si>
    <t>Cheney</t>
  </si>
  <si>
    <t>32361</t>
  </si>
  <si>
    <t>East Valley</t>
  </si>
  <si>
    <t>32362</t>
  </si>
  <si>
    <t>Liberty</t>
  </si>
  <si>
    <t>West Valley</t>
  </si>
  <si>
    <t>Deer Park</t>
  </si>
  <si>
    <t>32416</t>
  </si>
  <si>
    <t>Riverside</t>
  </si>
  <si>
    <t>Onion Creek</t>
  </si>
  <si>
    <t>Chewelah</t>
  </si>
  <si>
    <t>33049</t>
  </si>
  <si>
    <t>Wellpinit</t>
  </si>
  <si>
    <t>Valley</t>
  </si>
  <si>
    <t>Colville</t>
  </si>
  <si>
    <t>Loon Lake</t>
  </si>
  <si>
    <t>Summit Valley</t>
  </si>
  <si>
    <t>Columbia</t>
  </si>
  <si>
    <t>Mary Walker</t>
  </si>
  <si>
    <t>Northport</t>
  </si>
  <si>
    <t>Kettle Falls</t>
  </si>
  <si>
    <t>34002</t>
  </si>
  <si>
    <t>Yelm</t>
  </si>
  <si>
    <t>North Thurston</t>
  </si>
  <si>
    <t>Tumwater</t>
  </si>
  <si>
    <t>Olympia</t>
  </si>
  <si>
    <t>34307</t>
  </si>
  <si>
    <t>Rainier</t>
  </si>
  <si>
    <t>Griffin</t>
  </si>
  <si>
    <t>34401</t>
  </si>
  <si>
    <t>Rochester</t>
  </si>
  <si>
    <t>34402</t>
  </si>
  <si>
    <t>Tenino</t>
  </si>
  <si>
    <t>35200</t>
  </si>
  <si>
    <t>Wahkiakum</t>
  </si>
  <si>
    <t>Dixie</t>
  </si>
  <si>
    <t>Walla Walla</t>
  </si>
  <si>
    <t>College Place</t>
  </si>
  <si>
    <t>36300</t>
  </si>
  <si>
    <t>Touchet</t>
  </si>
  <si>
    <t>36400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</si>
  <si>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</si>
  <si>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</si>
  <si>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</si>
  <si>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</si>
  <si>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</si>
  <si>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</si>
  <si>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</si>
  <si>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</si>
  <si>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</si>
  <si>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</si>
  <si>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</si>
  <si>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</si>
  <si>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</si>
  <si>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</si>
  <si>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</si>
  <si>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</si>
  <si>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</si>
  <si>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Lacrosse</t>
  </si>
  <si>
    <t>Lamont</t>
  </si>
  <si>
    <t>38265</t>
  </si>
  <si>
    <t>Tekoa</t>
  </si>
  <si>
    <t>38267</t>
  </si>
  <si>
    <t>Pullman</t>
  </si>
  <si>
    <t>Colfax</t>
  </si>
  <si>
    <t>38301</t>
  </si>
  <si>
    <t>Palouse</t>
  </si>
  <si>
    <t>38302</t>
  </si>
  <si>
    <t>Garfield</t>
  </si>
  <si>
    <t>Steptoe</t>
  </si>
  <si>
    <t>38306</t>
  </si>
  <si>
    <t>Colton</t>
  </si>
  <si>
    <t>38308</t>
  </si>
  <si>
    <t>Endicott</t>
  </si>
  <si>
    <t>38320</t>
  </si>
  <si>
    <t>Rosalia</t>
  </si>
  <si>
    <t>St. John</t>
  </si>
  <si>
    <t>Oakesdale</t>
  </si>
  <si>
    <t>Union Gap</t>
  </si>
  <si>
    <t>39003</t>
  </si>
  <si>
    <t>Naches Valley</t>
  </si>
  <si>
    <t>Yakima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</si>
  <si>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</si>
  <si>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</si>
  <si>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</si>
  <si>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</si>
  <si>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</si>
  <si>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</si>
  <si>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</si>
  <si>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</si>
  <si>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</si>
  <si>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</si>
  <si>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</si>
  <si>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</si>
  <si>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</si>
  <si>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</si>
  <si>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</si>
  <si>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</si>
  <si>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</si>
  <si>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</si>
  <si>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</si>
  <si>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39209</t>
  </si>
  <si>
    <t>Mount Adams</t>
  </si>
  <si>
    <t xml:space="preserve">  State Total/Average:</t>
  </si>
  <si>
    <t>*  An asterisk indicates that the district voluntarily rolled back the levy below both the voter approved and levy authority amounts.</t>
  </si>
  <si>
    <t xml:space="preserve">    2019 Levy Authority, Rollbacks, and Local Effort Assistance</t>
  </si>
  <si>
    <t>2019 Voter Approved Enrichment Levies</t>
  </si>
  <si>
    <t>00000</t>
  </si>
  <si>
    <t>CCDDD</t>
  </si>
  <si>
    <t>State Total/Average:</t>
  </si>
  <si>
    <t>2019 Levy Authority</t>
  </si>
  <si>
    <t>2019 Certified Levy</t>
  </si>
  <si>
    <t>Tax Rate Max Levy</t>
  </si>
  <si>
    <t>Per Pupil Max Levy</t>
  </si>
  <si>
    <t>2019 Maximum Possible LEA</t>
  </si>
  <si>
    <t>2019 Actual Allocation LEA</t>
  </si>
  <si>
    <t>Max LEA Per Pupil</t>
  </si>
  <si>
    <t>LEA Per Pupil</t>
  </si>
  <si>
    <t>File: 2030yr19.xls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</si>
</sst>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0.000_)"/>
    <numFmt numFmtId="165" formatCode="_(* #,##0_);_(* \(#,##0\);_(* &quot;-&quot;??_);_(@_)"/>
    <numFmt numFmtId="166" formatCode="0.00_)"/>
  </numFmts>
  <fonts count="12">
    <font>
      <sz val="8"/>
      <name val="Arial MT"/>
    </font>
    <font>
      <sz val="10"/>
      <name val="Arial"/>
      <family val="2"/>
    </font>
    <font>
      <b/>
      <sz val="8"/>
      <name val="Arial MT"/>
      <family val="2"/>
    </font>
    <font>
      <sz val="8"/>
      <name val="Arial MT"/>
    </font>
    <font>
      <sz val="8"/>
      <name val="Arial MT"/>
      <family val="2"/>
    </font>
    <font>
      <sz val="8"/>
      <color theme="0" tint="-0.249977111117893"/>
      <name val="Arial MT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39" fontId="0" fillId="0" borderId="0" xfId="0" applyNumberFormat="1" applyProtection="1"/>
    <xf numFmtId="0" fontId="2" fillId="0" borderId="0" xfId="0" applyFont="1"/>
    <xf numFmtId="164" fontId="0" fillId="0" borderId="0" xfId="0" applyNumberFormat="1" applyProtection="1"/>
    <xf numFmtId="37" fontId="2" fillId="0" borderId="0" xfId="0" applyNumberFormat="1" applyFont="1" applyProtection="1"/>
    <xf numFmtId="165" fontId="0" fillId="0" borderId="0" xfId="1" applyNumberFormat="1" applyFont="1"/>
    <xf numFmtId="37" fontId="0" fillId="0" borderId="0" xfId="0" applyNumberFormat="1"/>
    <xf numFmtId="10" fontId="0" fillId="0" borderId="0" xfId="2" applyNumberFormat="1" applyFont="1"/>
    <xf numFmtId="165" fontId="3" fillId="2" borderId="0" xfId="1" applyNumberFormat="1" applyFont="1" applyFill="1"/>
    <xf numFmtId="165" fontId="0" fillId="0" borderId="0" xfId="0" applyNumberFormat="1"/>
    <xf numFmtId="37" fontId="5" fillId="0" borderId="0" xfId="0" applyNumberFormat="1" applyFont="1"/>
    <xf numFmtId="5" fontId="5" fillId="0" borderId="0" xfId="0" applyNumberFormat="1" applyFont="1"/>
    <xf numFmtId="0" fontId="4" fillId="0" borderId="0" xfId="0" applyFont="1"/>
    <xf numFmtId="37" fontId="4" fillId="0" borderId="0" xfId="0" applyNumberFormat="1" applyFont="1"/>
    <xf numFmtId="41" fontId="0" fillId="0" borderId="0" xfId="0" applyNumberFormat="1" applyFill="1"/>
    <xf numFmtId="0" fontId="0" fillId="0" borderId="0" xfId="0" applyFont="1" applyAlignment="1">
      <alignment horizontal="center"/>
    </xf>
    <xf numFmtId="0" fontId="0" fillId="0" borderId="0" xfId="0" applyFont="1"/>
    <xf numFmtId="37" fontId="0" fillId="0" borderId="0" xfId="0" applyNumberFormat="1" applyFont="1" applyProtection="1"/>
    <xf numFmtId="5" fontId="5" fillId="0" borderId="0" xfId="0" applyNumberFormat="1" applyFont="1" applyAlignment="1">
      <alignment wrapText="1"/>
    </xf>
    <xf numFmtId="41" fontId="4" fillId="0" borderId="0" xfId="0" applyNumberFormat="1" applyFont="1"/>
    <xf numFmtId="41" fontId="0" fillId="0" borderId="0" xfId="0" applyNumberForma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37" fontId="6" fillId="0" borderId="0" xfId="0" applyNumberFormat="1" applyFont="1" applyProtection="1"/>
    <xf numFmtId="10" fontId="6" fillId="0" borderId="0" xfId="0" applyNumberFormat="1" applyFont="1" applyProtection="1"/>
    <xf numFmtId="10" fontId="6" fillId="0" borderId="0" xfId="0" quotePrefix="1" applyNumberFormat="1" applyFont="1" applyProtection="1"/>
    <xf numFmtId="37" fontId="9" fillId="0" borderId="0" xfId="0" applyNumberFormat="1" applyFont="1" applyProtection="1"/>
    <xf numFmtId="37" fontId="9" fillId="0" borderId="0" xfId="0" applyNumberFormat="1" applyFont="1" applyAlignment="1" applyProtection="1"/>
    <xf numFmtId="10" fontId="9" fillId="0" borderId="0" xfId="0" quotePrefix="1" applyNumberFormat="1" applyFont="1" applyProtection="1"/>
    <xf numFmtId="37" fontId="9" fillId="0" borderId="0" xfId="0" applyNumberFormat="1" applyFont="1"/>
    <xf numFmtId="5" fontId="6" fillId="0" borderId="0" xfId="0" applyNumberFormat="1" applyFont="1" applyProtection="1"/>
    <xf numFmtId="5" fontId="0" fillId="0" borderId="0" xfId="0" applyNumberFormat="1"/>
    <xf numFmtId="166" fontId="9" fillId="0" borderId="0" xfId="0" applyNumberFormat="1" applyFont="1" applyProtection="1"/>
    <xf numFmtId="39" fontId="6" fillId="0" borderId="0" xfId="0" applyNumberFormat="1" applyFont="1" applyProtection="1"/>
    <xf numFmtId="165" fontId="9" fillId="0" borderId="0" xfId="1" applyNumberFormat="1" applyFont="1" applyProtection="1"/>
    <xf numFmtId="43" fontId="6" fillId="0" borderId="0" xfId="1" applyFont="1" applyProtection="1"/>
    <xf numFmtId="165" fontId="6" fillId="0" borderId="0" xfId="1" applyNumberFormat="1" applyFont="1" applyProtection="1"/>
    <xf numFmtId="0" fontId="7" fillId="0" borderId="0" xfId="0" applyFont="1" applyAlignment="1">
      <alignment horizontal="center"/>
    </xf>
    <xf numFmtId="43" fontId="6" fillId="0" borderId="0" xfId="1" applyNumberFormat="1" applyFont="1" applyProtection="1"/>
    <xf numFmtId="0" fontId="6" fillId="0" borderId="0" xfId="0" applyFont="1" applyAlignment="1">
      <alignment horizontal="center" wrapText="1"/>
    </xf>
    <xf numFmtId="0" fontId="10" fillId="0" borderId="0" xfId="0" quotePrefix="1" applyFont="1"/>
    <xf numFmtId="0" fontId="11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6" fillId="0" borderId="0" xfId="0" applyNumberFormat="1" applyFont="1" applyFill="1" applyProtection="1"/>
    <xf numFmtId="165" fontId="6" fillId="0" borderId="0" xfId="1" quotePrefix="1" applyNumberFormat="1" applyFont="1" applyFill="1" applyProtection="1"/>
    <xf numFmtId="166" fontId="0" fillId="0" borderId="0" xfId="0" applyNumberFormat="1" applyFont="1" applyProtection="1"/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AB320"/>
  <sheetViews>
    <sheetView tabSelected="1" defaultGridColor="0" colorId="22" zoomScaleNormal="100" zoomScaleSheetLayoutView="80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D9" sqref="D9"/>
    </sheetView>
  </sheetViews>
  <sheetFormatPr defaultColWidth="9.83203125" defaultRowHeight="11.25"/>
  <cols>
    <col min="1" max="1" width="4.6640625" customWidth="1"/>
    <col min="2" max="2" width="7.83203125" customWidth="1"/>
    <col min="3" max="3" width="24.6640625" customWidth="1"/>
    <col min="4" max="4" width="20" customWidth="1"/>
    <col min="5" max="5" width="20.6640625" customWidth="1"/>
    <col min="6" max="6" width="21.1640625" customWidth="1"/>
    <col min="7" max="7" width="18.5" customWidth="1"/>
    <col min="8" max="8" width="4.1640625" customWidth="1"/>
    <col min="9" max="9" width="10.83203125" customWidth="1"/>
    <col min="10" max="10" width="10.1640625" customWidth="1"/>
    <col min="11" max="11" width="3.33203125" customWidth="1"/>
    <col min="12" max="12" width="19.1640625" customWidth="1"/>
    <col min="13" max="13" width="18" customWidth="1"/>
    <col min="14" max="14" width="2.83203125" customWidth="1"/>
    <col min="15" max="15" width="12" bestFit="1" customWidth="1"/>
    <col min="16" max="16" width="13.5" customWidth="1"/>
    <col min="17" max="17" width="8.83203125" bestFit="1" customWidth="1"/>
    <col min="18" max="18" width="10.5" bestFit="1" customWidth="1"/>
    <col min="19" max="19" width="10.5" customWidth="1"/>
    <col min="20" max="20" width="15.6640625" bestFit="1" customWidth="1"/>
    <col min="21" max="21" width="10.5" bestFit="1" customWidth="1"/>
    <col min="22" max="22" width="15.1640625" bestFit="1" customWidth="1"/>
    <col min="25" max="25" width="12.5" bestFit="1" customWidth="1"/>
    <col min="27" max="28" width="11.6640625" bestFit="1" customWidth="1"/>
  </cols>
  <sheetData>
    <row r="1" spans="1:28">
      <c r="B1" t="s">
        <v>603</v>
      </c>
    </row>
    <row r="2" spans="1:28">
      <c r="B2" s="1"/>
    </row>
    <row r="3" spans="1:28" ht="19.5" customHeight="1">
      <c r="C3" s="49" t="s">
        <v>590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9"/>
      <c r="V3" s="9"/>
      <c r="AB3" s="9"/>
    </row>
    <row r="4" spans="1:28">
      <c r="T4" s="9"/>
      <c r="V4" s="5"/>
      <c r="AA4" s="7"/>
      <c r="AB4" s="7"/>
    </row>
    <row r="5" spans="1:28" ht="63">
      <c r="A5" s="2"/>
      <c r="B5" s="42" t="s">
        <v>593</v>
      </c>
      <c r="C5" s="22" t="s">
        <v>1</v>
      </c>
      <c r="D5" s="41" t="s">
        <v>591</v>
      </c>
      <c r="E5" s="41" t="s">
        <v>595</v>
      </c>
      <c r="F5" s="41" t="s">
        <v>596</v>
      </c>
      <c r="G5" s="22" t="s">
        <v>0</v>
      </c>
      <c r="H5" s="22"/>
      <c r="I5" s="41" t="s">
        <v>597</v>
      </c>
      <c r="J5" s="41" t="s">
        <v>598</v>
      </c>
      <c r="K5" s="23"/>
      <c r="L5" s="41" t="s">
        <v>599</v>
      </c>
      <c r="M5" s="41" t="s">
        <v>600</v>
      </c>
      <c r="N5" s="24"/>
      <c r="O5" s="41" t="s">
        <v>601</v>
      </c>
      <c r="P5" s="41" t="s">
        <v>602</v>
      </c>
      <c r="Q5" s="15"/>
      <c r="R5" s="44"/>
      <c r="S5" s="45"/>
      <c r="T5" s="45"/>
      <c r="U5" s="45"/>
      <c r="V5" s="45"/>
      <c r="W5" s="45"/>
      <c r="X5" s="45"/>
      <c r="Z5" s="45"/>
      <c r="AA5" s="45"/>
      <c r="AB5" s="45"/>
    </row>
    <row r="6" spans="1:28" ht="6" customHeight="1">
      <c r="A6" s="2"/>
      <c r="Q6" s="16"/>
    </row>
    <row r="7" spans="1:28" ht="15.75">
      <c r="A7" s="2"/>
      <c r="B7" s="43" t="s">
        <v>592</v>
      </c>
      <c r="C7" s="22" t="s">
        <v>594</v>
      </c>
      <c r="D7" s="25">
        <f>SUM(D9:D303)</f>
        <v>2243795589</v>
      </c>
      <c r="E7" s="25">
        <f>SUM(E9:E303)</f>
        <v>1529349273.1582835</v>
      </c>
      <c r="F7" s="25">
        <f t="shared" ref="F7:M7" si="0">SUM(F9:F303)</f>
        <v>1989389966.8299999</v>
      </c>
      <c r="G7" s="25">
        <f t="shared" si="0"/>
        <v>460040693.67171597</v>
      </c>
      <c r="H7" s="25"/>
      <c r="I7" s="46">
        <f>I305</f>
        <v>1.4141449321622495</v>
      </c>
      <c r="J7" s="47">
        <v>1762.7805960080261</v>
      </c>
      <c r="K7" s="27"/>
      <c r="L7" s="25">
        <f t="shared" si="0"/>
        <v>331864779.75139505</v>
      </c>
      <c r="M7" s="25">
        <f t="shared" si="0"/>
        <v>330619911.06999999</v>
      </c>
      <c r="N7" s="25"/>
      <c r="O7" s="25">
        <v>1500</v>
      </c>
      <c r="P7" s="40">
        <v>1.5</v>
      </c>
      <c r="Q7" s="17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12" customFormat="1">
      <c r="A8" s="2"/>
      <c r="D8"/>
      <c r="E8"/>
      <c r="F8"/>
      <c r="G8"/>
      <c r="H8" s="13"/>
      <c r="I8"/>
      <c r="J8"/>
      <c r="Q8" s="19"/>
      <c r="R8" s="19"/>
      <c r="S8" s="20"/>
      <c r="T8" s="19"/>
      <c r="U8" s="19"/>
      <c r="V8" s="19"/>
    </row>
    <row r="9" spans="1:28" ht="15.75">
      <c r="A9" s="2"/>
      <c r="B9" s="24" t="s">
        <v>2</v>
      </c>
      <c r="C9" s="24" t="s">
        <v>3</v>
      </c>
      <c r="D9" s="28">
        <v>79075</v>
      </c>
      <c r="E9" s="28">
        <v>79075</v>
      </c>
      <c r="F9" s="28">
        <v>79075</v>
      </c>
      <c r="G9" s="28">
        <f>F9-E9</f>
        <v>0</v>
      </c>
      <c r="H9" s="29" t="str">
        <f>IF(AND(D9&gt;F9,E9&gt;F9),"*","")</f>
        <v/>
      </c>
      <c r="I9" s="34">
        <v>1.4999999999999998</v>
      </c>
      <c r="J9" s="36">
        <v>1688.6969143576825</v>
      </c>
      <c r="K9" s="30"/>
      <c r="L9" s="28">
        <v>0</v>
      </c>
      <c r="M9" s="28">
        <v>0</v>
      </c>
      <c r="N9" s="31"/>
      <c r="O9" s="28">
        <v>0</v>
      </c>
      <c r="P9" s="28">
        <v>0</v>
      </c>
      <c r="Q9" s="20"/>
      <c r="R9" s="20"/>
      <c r="S9" s="14"/>
      <c r="T9" s="20"/>
      <c r="U9" s="20"/>
      <c r="V9" s="20"/>
      <c r="W9" s="5"/>
      <c r="X9" s="5"/>
      <c r="Y9" s="6"/>
      <c r="Z9" s="5"/>
      <c r="AA9" s="5"/>
      <c r="AB9" s="5"/>
    </row>
    <row r="10" spans="1:28" ht="15.75">
      <c r="A10" s="2"/>
      <c r="B10" s="24" t="s">
        <v>4</v>
      </c>
      <c r="C10" s="24" t="s">
        <v>5</v>
      </c>
      <c r="D10" s="28">
        <v>40000</v>
      </c>
      <c r="E10" s="28">
        <v>31907.818500000001</v>
      </c>
      <c r="F10" s="28">
        <v>40000</v>
      </c>
      <c r="G10" s="28">
        <f t="shared" ref="G10:G73" si="1">F10-E10</f>
        <v>8092.1814999999988</v>
      </c>
      <c r="H10" s="29" t="str">
        <f>IF(AND(D10&gt;F10,E10&gt;F10),"*","")</f>
        <v/>
      </c>
      <c r="I10" s="34">
        <v>1.5</v>
      </c>
      <c r="J10" s="36">
        <v>2346.163125</v>
      </c>
      <c r="K10" s="30"/>
      <c r="L10" s="28">
        <v>0</v>
      </c>
      <c r="M10" s="28">
        <v>0</v>
      </c>
      <c r="N10" s="31"/>
      <c r="O10" s="28">
        <v>0</v>
      </c>
      <c r="P10" s="28">
        <v>0</v>
      </c>
      <c r="Q10" s="20"/>
      <c r="R10" s="20"/>
      <c r="S10" s="14"/>
      <c r="T10" s="20"/>
      <c r="U10" s="20"/>
      <c r="V10" s="20"/>
      <c r="W10" s="5"/>
      <c r="X10" s="5"/>
      <c r="Y10" s="6"/>
      <c r="Z10" s="5"/>
      <c r="AA10" s="5"/>
      <c r="AB10" s="5"/>
    </row>
    <row r="11" spans="1:28" ht="15.75">
      <c r="A11" s="2"/>
      <c r="B11" s="24" t="s">
        <v>8</v>
      </c>
      <c r="C11" s="24" t="s">
        <v>9</v>
      </c>
      <c r="D11" s="28">
        <v>3200000</v>
      </c>
      <c r="E11" s="28">
        <v>1964474.5545000001</v>
      </c>
      <c r="F11" s="28">
        <v>3200000</v>
      </c>
      <c r="G11" s="28">
        <f t="shared" si="1"/>
        <v>1235525.4454999999</v>
      </c>
      <c r="H11" s="29" t="str">
        <f t="shared" ref="H11:H73" si="2">IF(AND(D11&gt;F11,E11&gt;F11),"*","")</f>
        <v/>
      </c>
      <c r="I11" s="34">
        <v>1.5</v>
      </c>
      <c r="J11" s="36">
        <v>451.62411018897421</v>
      </c>
      <c r="K11" s="30"/>
      <c r="L11" s="28">
        <v>4560225.4455000004</v>
      </c>
      <c r="M11" s="28">
        <v>4560225.45</v>
      </c>
      <c r="N11" s="31"/>
      <c r="O11" s="28">
        <v>1048.3758898110259</v>
      </c>
      <c r="P11" s="28">
        <v>1048.3758898110259</v>
      </c>
      <c r="Q11" s="20"/>
      <c r="R11" s="20"/>
      <c r="S11" s="14"/>
      <c r="T11" s="20"/>
      <c r="U11" s="20"/>
      <c r="V11" s="20"/>
      <c r="W11" s="5"/>
      <c r="X11" s="5"/>
      <c r="Y11" s="6"/>
      <c r="Z11" s="5"/>
      <c r="AA11" s="5"/>
      <c r="AB11" s="5"/>
    </row>
    <row r="12" spans="1:28" ht="15.75">
      <c r="A12" s="2"/>
      <c r="B12" s="24" t="s">
        <v>12</v>
      </c>
      <c r="C12" s="24" t="s">
        <v>13</v>
      </c>
      <c r="D12" s="28">
        <v>465000</v>
      </c>
      <c r="E12" s="28">
        <v>446355.84</v>
      </c>
      <c r="F12" s="28">
        <v>465000</v>
      </c>
      <c r="G12" s="28">
        <f t="shared" si="1"/>
        <v>18644.159999999974</v>
      </c>
      <c r="H12" s="29" t="str">
        <f t="shared" si="2"/>
        <v/>
      </c>
      <c r="I12" s="34">
        <v>1.5</v>
      </c>
      <c r="J12" s="36">
        <v>2306.3909471399784</v>
      </c>
      <c r="K12" s="30"/>
      <c r="L12" s="28">
        <v>0</v>
      </c>
      <c r="M12" s="28">
        <v>0</v>
      </c>
      <c r="N12" s="31"/>
      <c r="O12" s="28">
        <v>0</v>
      </c>
      <c r="P12" s="28">
        <v>0</v>
      </c>
      <c r="Q12" s="20"/>
      <c r="R12" s="20"/>
      <c r="S12" s="14"/>
      <c r="T12" s="20"/>
      <c r="U12" s="20"/>
      <c r="V12" s="20"/>
      <c r="W12" s="5"/>
      <c r="X12" s="5"/>
      <c r="Y12" s="6"/>
      <c r="Z12" s="5"/>
      <c r="AA12" s="5"/>
      <c r="AB12" s="5"/>
    </row>
    <row r="13" spans="1:28" ht="15.75">
      <c r="A13" s="2"/>
      <c r="B13" s="24" t="s">
        <v>6</v>
      </c>
      <c r="C13" s="24" t="s">
        <v>16</v>
      </c>
      <c r="D13" s="28">
        <v>596719</v>
      </c>
      <c r="E13" s="28">
        <v>570489.01199999999</v>
      </c>
      <c r="F13" s="28">
        <v>596719</v>
      </c>
      <c r="G13" s="28">
        <f t="shared" si="1"/>
        <v>26229.988000000012</v>
      </c>
      <c r="H13" s="29" t="str">
        <f t="shared" si="2"/>
        <v/>
      </c>
      <c r="I13" s="34">
        <v>1.5</v>
      </c>
      <c r="J13" s="36">
        <v>1602.7223261694057</v>
      </c>
      <c r="K13" s="30"/>
      <c r="L13" s="28">
        <v>0</v>
      </c>
      <c r="M13" s="28">
        <v>0</v>
      </c>
      <c r="N13" s="31"/>
      <c r="O13" s="28">
        <v>0</v>
      </c>
      <c r="P13" s="28">
        <v>0</v>
      </c>
      <c r="Q13" s="20"/>
      <c r="R13" s="20"/>
      <c r="S13" s="14"/>
      <c r="T13" s="20"/>
      <c r="U13" s="20"/>
      <c r="V13" s="20"/>
      <c r="W13" s="5"/>
      <c r="X13" s="5"/>
      <c r="Y13" s="6"/>
      <c r="Z13" s="5"/>
      <c r="AA13" s="5"/>
      <c r="AB13" s="5"/>
    </row>
    <row r="14" spans="1:28" ht="15.75">
      <c r="A14" s="2"/>
      <c r="B14" s="24" t="s">
        <v>19</v>
      </c>
      <c r="C14" s="24" t="s">
        <v>20</v>
      </c>
      <c r="D14" s="28">
        <v>2337122</v>
      </c>
      <c r="E14" s="28">
        <v>1964165.9550000001</v>
      </c>
      <c r="F14" s="28">
        <v>2337122</v>
      </c>
      <c r="G14" s="28">
        <f t="shared" si="1"/>
        <v>372956.04499999993</v>
      </c>
      <c r="H14" s="29" t="str">
        <f t="shared" si="2"/>
        <v/>
      </c>
      <c r="I14" s="34">
        <v>1.5</v>
      </c>
      <c r="J14" s="36">
        <v>761.35775170360716</v>
      </c>
      <c r="K14" s="30"/>
      <c r="L14" s="28">
        <v>1905564.0450000004</v>
      </c>
      <c r="M14" s="28">
        <v>1905564.05</v>
      </c>
      <c r="N14" s="31"/>
      <c r="O14" s="28">
        <v>738.64224829639284</v>
      </c>
      <c r="P14" s="28">
        <v>738.64224829639295</v>
      </c>
      <c r="Q14" s="20"/>
      <c r="R14" s="20"/>
      <c r="S14" s="14"/>
      <c r="T14" s="20"/>
      <c r="U14" s="20"/>
      <c r="V14" s="20"/>
      <c r="W14" s="5"/>
      <c r="X14" s="5"/>
      <c r="Y14" s="6"/>
      <c r="Z14" s="5"/>
      <c r="AA14" s="5"/>
      <c r="AB14" s="5"/>
    </row>
    <row r="15" spans="1:28" ht="15.75">
      <c r="A15" s="2"/>
      <c r="B15" s="24" t="s">
        <v>23</v>
      </c>
      <c r="C15" s="24" t="s">
        <v>24</v>
      </c>
      <c r="D15" s="28">
        <v>652000</v>
      </c>
      <c r="E15" s="28">
        <v>569338.59750000003</v>
      </c>
      <c r="F15" s="28">
        <v>652000</v>
      </c>
      <c r="G15" s="28">
        <f t="shared" si="1"/>
        <v>82661.402499999967</v>
      </c>
      <c r="H15" s="29" t="str">
        <f>IF(AND(D15&gt;F15,E15&gt;F15),"*","")</f>
        <v/>
      </c>
      <c r="I15" s="34">
        <v>1.5</v>
      </c>
      <c r="J15" s="36">
        <v>917.19334584528144</v>
      </c>
      <c r="K15" s="30"/>
      <c r="L15" s="28">
        <v>361771.40250000003</v>
      </c>
      <c r="M15" s="28">
        <v>361771.4</v>
      </c>
      <c r="N15" s="31"/>
      <c r="O15" s="28">
        <v>582.80665415471856</v>
      </c>
      <c r="P15" s="28">
        <v>582.80665415471856</v>
      </c>
      <c r="Q15" s="20"/>
      <c r="R15" s="20"/>
      <c r="S15" s="14"/>
      <c r="T15" s="20"/>
      <c r="U15" s="20"/>
      <c r="V15" s="20"/>
      <c r="W15" s="5"/>
      <c r="X15" s="5"/>
      <c r="Y15" s="6"/>
      <c r="Z15" s="5"/>
      <c r="AA15" s="5"/>
      <c r="AB15" s="5"/>
    </row>
    <row r="16" spans="1:28" ht="15.75">
      <c r="A16" s="2"/>
      <c r="B16" s="24" t="s">
        <v>27</v>
      </c>
      <c r="C16" s="24" t="s">
        <v>28</v>
      </c>
      <c r="D16" s="28">
        <v>13200000</v>
      </c>
      <c r="E16" s="28">
        <v>12710600.756999999</v>
      </c>
      <c r="F16" s="28">
        <v>13200000</v>
      </c>
      <c r="G16" s="28">
        <f t="shared" si="1"/>
        <v>489399.24300000072</v>
      </c>
      <c r="H16" s="29" t="str">
        <f t="shared" si="2"/>
        <v/>
      </c>
      <c r="I16" s="34">
        <v>1.4999999999999998</v>
      </c>
      <c r="J16" s="36">
        <v>682.39670215570254</v>
      </c>
      <c r="K16" s="30"/>
      <c r="L16" s="28">
        <v>15229014.243000001</v>
      </c>
      <c r="M16" s="28">
        <v>15229014.24</v>
      </c>
      <c r="N16" s="31"/>
      <c r="O16" s="28">
        <v>817.60329784429746</v>
      </c>
      <c r="P16" s="28">
        <v>817.60329784429757</v>
      </c>
      <c r="Q16" s="20"/>
      <c r="R16" s="20"/>
      <c r="S16" s="14"/>
      <c r="T16" s="20"/>
      <c r="U16" s="20"/>
      <c r="V16" s="20"/>
      <c r="W16" s="5"/>
      <c r="X16" s="5"/>
      <c r="Y16" s="6"/>
      <c r="Z16" s="5"/>
      <c r="AA16" s="5"/>
      <c r="AB16" s="5"/>
    </row>
    <row r="17" spans="1:28" ht="15.75">
      <c r="A17" s="2"/>
      <c r="B17" s="24" t="s">
        <v>7</v>
      </c>
      <c r="C17" s="24" t="s">
        <v>31</v>
      </c>
      <c r="D17" s="28">
        <v>314807</v>
      </c>
      <c r="E17" s="28">
        <v>314807</v>
      </c>
      <c r="F17" s="28">
        <v>314807</v>
      </c>
      <c r="G17" s="28">
        <f t="shared" si="1"/>
        <v>0</v>
      </c>
      <c r="H17" s="29" t="str">
        <f t="shared" si="2"/>
        <v/>
      </c>
      <c r="I17" s="34">
        <v>0.69327906680508966</v>
      </c>
      <c r="J17" s="36">
        <v>2500</v>
      </c>
      <c r="K17" s="30"/>
      <c r="L17" s="28">
        <v>0</v>
      </c>
      <c r="M17" s="28">
        <v>0</v>
      </c>
      <c r="N17" s="31"/>
      <c r="O17" s="28">
        <v>0</v>
      </c>
      <c r="P17" s="28">
        <v>0</v>
      </c>
      <c r="Q17" s="20"/>
      <c r="R17" s="20"/>
      <c r="S17" s="14"/>
      <c r="T17" s="20"/>
      <c r="U17" s="20"/>
      <c r="V17" s="20"/>
      <c r="W17" s="5"/>
      <c r="X17" s="5"/>
      <c r="Y17" s="6"/>
      <c r="Z17" s="5"/>
      <c r="AA17" s="5"/>
      <c r="AB17" s="5"/>
    </row>
    <row r="18" spans="1:28" ht="15.75">
      <c r="A18" s="2"/>
      <c r="B18" s="24" t="s">
        <v>34</v>
      </c>
      <c r="C18" s="24" t="s">
        <v>35</v>
      </c>
      <c r="D18" s="28">
        <v>1400000</v>
      </c>
      <c r="E18" s="28">
        <v>1137868.6244999999</v>
      </c>
      <c r="F18" s="28">
        <v>1400000</v>
      </c>
      <c r="G18" s="28">
        <f t="shared" si="1"/>
        <v>262131.37550000008</v>
      </c>
      <c r="H18" s="29" t="str">
        <f t="shared" si="2"/>
        <v/>
      </c>
      <c r="I18" s="34">
        <v>1.4999999999999998</v>
      </c>
      <c r="J18" s="36">
        <v>804.96662646085065</v>
      </c>
      <c r="K18" s="30"/>
      <c r="L18" s="28">
        <v>982471.37549999997</v>
      </c>
      <c r="M18" s="28">
        <v>982471.38</v>
      </c>
      <c r="N18" s="31"/>
      <c r="O18" s="28">
        <v>695.03337353914935</v>
      </c>
      <c r="P18" s="28">
        <v>695.03337353914924</v>
      </c>
      <c r="Q18" s="20"/>
      <c r="R18" s="20"/>
      <c r="S18" s="14"/>
      <c r="T18" s="20"/>
      <c r="U18" s="20"/>
      <c r="V18" s="20"/>
      <c r="W18" s="5"/>
      <c r="X18" s="5"/>
      <c r="Y18" s="6"/>
      <c r="Z18" s="5"/>
      <c r="AA18" s="5"/>
      <c r="AB18" s="5"/>
    </row>
    <row r="19" spans="1:28" ht="15.75">
      <c r="A19" s="2"/>
      <c r="B19" s="24" t="s">
        <v>38</v>
      </c>
      <c r="C19" s="24" t="s">
        <v>39</v>
      </c>
      <c r="D19" s="28">
        <v>1000000</v>
      </c>
      <c r="E19" s="28">
        <v>789544.50300000003</v>
      </c>
      <c r="F19" s="28">
        <v>1000000</v>
      </c>
      <c r="G19" s="28">
        <f t="shared" si="1"/>
        <v>210455.49699999997</v>
      </c>
      <c r="H19" s="29" t="str">
        <f t="shared" si="2"/>
        <v/>
      </c>
      <c r="I19" s="34">
        <v>1.5</v>
      </c>
      <c r="J19" s="36">
        <v>911.01989592227642</v>
      </c>
      <c r="K19" s="30"/>
      <c r="L19" s="28">
        <v>510445.49699999992</v>
      </c>
      <c r="M19" s="28">
        <v>510445.5</v>
      </c>
      <c r="N19" s="31"/>
      <c r="O19" s="28">
        <v>588.98010407772358</v>
      </c>
      <c r="P19" s="28">
        <v>588.98010407772358</v>
      </c>
      <c r="Q19" s="20"/>
      <c r="R19" s="20"/>
      <c r="S19" s="14"/>
      <c r="T19" s="20"/>
      <c r="U19" s="20"/>
      <c r="V19" s="20"/>
      <c r="W19" s="5"/>
      <c r="X19" s="5"/>
      <c r="Y19" s="6"/>
      <c r="Z19" s="5"/>
      <c r="AA19" s="5"/>
      <c r="AB19" s="5"/>
    </row>
    <row r="20" spans="1:28" ht="15.75">
      <c r="A20" s="2"/>
      <c r="B20" s="24" t="s">
        <v>10</v>
      </c>
      <c r="C20" s="24" t="s">
        <v>42</v>
      </c>
      <c r="D20" s="28">
        <v>2412401</v>
      </c>
      <c r="E20" s="28">
        <v>2343866.1779999998</v>
      </c>
      <c r="F20" s="28">
        <v>2412401</v>
      </c>
      <c r="G20" s="28">
        <f t="shared" si="1"/>
        <v>68534.82200000016</v>
      </c>
      <c r="H20" s="29" t="str">
        <f t="shared" si="2"/>
        <v/>
      </c>
      <c r="I20" s="34">
        <v>1.4999999999999998</v>
      </c>
      <c r="J20" s="36">
        <v>885.38992169291373</v>
      </c>
      <c r="K20" s="30"/>
      <c r="L20" s="28">
        <v>1627038.8220000002</v>
      </c>
      <c r="M20" s="28">
        <v>1627038.82</v>
      </c>
      <c r="N20" s="31"/>
      <c r="O20" s="28">
        <v>614.61007830708627</v>
      </c>
      <c r="P20" s="28">
        <v>614.61007830708627</v>
      </c>
      <c r="Q20" s="20"/>
      <c r="R20" s="20"/>
      <c r="S20" s="14"/>
      <c r="T20" s="20"/>
      <c r="U20" s="20"/>
      <c r="V20" s="20"/>
      <c r="W20" s="5"/>
      <c r="X20" s="5"/>
      <c r="Y20" s="6"/>
      <c r="Z20" s="5"/>
      <c r="AA20" s="5"/>
      <c r="AB20" s="5"/>
    </row>
    <row r="21" spans="1:28" ht="15.75">
      <c r="A21" s="2"/>
      <c r="B21" s="24" t="s">
        <v>45</v>
      </c>
      <c r="C21" s="24" t="s">
        <v>46</v>
      </c>
      <c r="D21" s="28">
        <v>23000000</v>
      </c>
      <c r="E21" s="28">
        <v>12462685.560000001</v>
      </c>
      <c r="F21" s="28">
        <v>23000000</v>
      </c>
      <c r="G21" s="28">
        <f t="shared" si="1"/>
        <v>10537314.439999999</v>
      </c>
      <c r="H21" s="29" t="str">
        <f t="shared" si="2"/>
        <v/>
      </c>
      <c r="I21" s="34">
        <v>1.5</v>
      </c>
      <c r="J21" s="36">
        <v>927.55368827812879</v>
      </c>
      <c r="K21" s="30"/>
      <c r="L21" s="28">
        <v>7691434.4399999995</v>
      </c>
      <c r="M21" s="28">
        <v>7691434.4400000004</v>
      </c>
      <c r="N21" s="31"/>
      <c r="O21" s="28">
        <v>572.44631172187121</v>
      </c>
      <c r="P21" s="28">
        <v>572.44631172187121</v>
      </c>
      <c r="Q21" s="20"/>
      <c r="R21" s="20"/>
      <c r="S21" s="14"/>
      <c r="T21" s="20"/>
      <c r="U21" s="20"/>
      <c r="V21" s="20"/>
      <c r="W21" s="5"/>
      <c r="X21" s="5"/>
      <c r="Y21" s="6"/>
      <c r="Z21" s="5"/>
      <c r="AA21" s="5"/>
      <c r="AB21" s="5"/>
    </row>
    <row r="22" spans="1:28" ht="15.75">
      <c r="A22" s="2"/>
      <c r="B22" s="24" t="s">
        <v>49</v>
      </c>
      <c r="C22" s="24" t="s">
        <v>50</v>
      </c>
      <c r="D22" s="28">
        <v>1426962</v>
      </c>
      <c r="E22" s="28">
        <v>1368130.1954999999</v>
      </c>
      <c r="F22" s="28">
        <v>1426962</v>
      </c>
      <c r="G22" s="28">
        <f t="shared" si="1"/>
        <v>58831.804500000086</v>
      </c>
      <c r="H22" s="29" t="str">
        <f t="shared" si="2"/>
        <v/>
      </c>
      <c r="I22" s="34">
        <v>1.4999999999999998</v>
      </c>
      <c r="J22" s="36">
        <v>2197.9760551048275</v>
      </c>
      <c r="K22" s="30"/>
      <c r="L22" s="28">
        <v>0</v>
      </c>
      <c r="M22" s="28">
        <v>0</v>
      </c>
      <c r="N22" s="31"/>
      <c r="O22" s="28">
        <v>0</v>
      </c>
      <c r="P22" s="28">
        <v>0</v>
      </c>
      <c r="Q22" s="20"/>
      <c r="R22" s="20"/>
      <c r="S22" s="14"/>
      <c r="T22" s="20"/>
      <c r="U22" s="20"/>
      <c r="V22" s="20"/>
      <c r="W22" s="5"/>
      <c r="X22" s="5"/>
      <c r="Y22" s="6"/>
      <c r="Z22" s="5"/>
      <c r="AA22" s="5"/>
      <c r="AB22" s="5"/>
    </row>
    <row r="23" spans="1:28" ht="15.75">
      <c r="A23" s="2"/>
      <c r="B23" s="24" t="s">
        <v>53</v>
      </c>
      <c r="C23" s="24" t="s">
        <v>54</v>
      </c>
      <c r="D23" s="28">
        <v>0</v>
      </c>
      <c r="E23" s="28">
        <v>0</v>
      </c>
      <c r="F23" s="28">
        <v>0</v>
      </c>
      <c r="G23" s="28">
        <f t="shared" si="1"/>
        <v>0</v>
      </c>
      <c r="H23" s="29" t="str">
        <f t="shared" si="2"/>
        <v/>
      </c>
      <c r="I23" s="34">
        <v>0.35697648532428683</v>
      </c>
      <c r="J23" s="36">
        <v>2500</v>
      </c>
      <c r="K23" s="30"/>
      <c r="L23" s="28">
        <v>0</v>
      </c>
      <c r="M23" s="28">
        <v>0</v>
      </c>
      <c r="N23" s="31"/>
      <c r="O23" s="28">
        <v>0</v>
      </c>
      <c r="P23" s="28">
        <v>0</v>
      </c>
      <c r="Q23" s="20"/>
      <c r="R23" s="20"/>
      <c r="S23" s="14"/>
      <c r="T23" s="20"/>
      <c r="U23" s="20"/>
      <c r="V23" s="20"/>
      <c r="W23" s="5"/>
      <c r="X23" s="5"/>
      <c r="Y23" s="6"/>
      <c r="Z23" s="5"/>
      <c r="AA23" s="5"/>
      <c r="AB23" s="5"/>
    </row>
    <row r="24" spans="1:28" ht="15.75">
      <c r="A24" s="2"/>
      <c r="B24" s="24" t="s">
        <v>57</v>
      </c>
      <c r="C24" s="24" t="s">
        <v>58</v>
      </c>
      <c r="D24" s="28">
        <v>650000</v>
      </c>
      <c r="E24" s="28">
        <v>462997.34250000003</v>
      </c>
      <c r="F24" s="28">
        <v>650000</v>
      </c>
      <c r="G24" s="28">
        <f t="shared" si="1"/>
        <v>187002.65749999997</v>
      </c>
      <c r="H24" s="29" t="str">
        <f t="shared" si="2"/>
        <v/>
      </c>
      <c r="I24" s="34">
        <v>1.5</v>
      </c>
      <c r="J24" s="36">
        <v>1517.6757547448128</v>
      </c>
      <c r="K24" s="30"/>
      <c r="L24" s="28">
        <v>0</v>
      </c>
      <c r="M24" s="28">
        <v>0</v>
      </c>
      <c r="N24" s="31"/>
      <c r="O24" s="28">
        <v>0</v>
      </c>
      <c r="P24" s="28">
        <v>0</v>
      </c>
      <c r="Q24" s="20"/>
      <c r="R24" s="20"/>
      <c r="S24" s="14"/>
      <c r="T24" s="20"/>
      <c r="U24" s="20"/>
      <c r="V24" s="20"/>
      <c r="W24" s="5"/>
      <c r="X24" s="5"/>
      <c r="Y24" s="6"/>
      <c r="Z24" s="5"/>
      <c r="AA24" s="5"/>
      <c r="AB24" s="5"/>
    </row>
    <row r="25" spans="1:28" ht="15.75">
      <c r="A25" s="2"/>
      <c r="B25" s="24" t="s">
        <v>14</v>
      </c>
      <c r="C25" s="24" t="s">
        <v>61</v>
      </c>
      <c r="D25" s="28">
        <v>3354086</v>
      </c>
      <c r="E25" s="28">
        <v>3354086</v>
      </c>
      <c r="F25" s="28">
        <v>3354086</v>
      </c>
      <c r="G25" s="28">
        <f t="shared" si="1"/>
        <v>0</v>
      </c>
      <c r="H25" s="29" t="str">
        <f t="shared" si="2"/>
        <v/>
      </c>
      <c r="I25" s="34">
        <v>1.364338073680277</v>
      </c>
      <c r="J25" s="36">
        <v>2500</v>
      </c>
      <c r="K25" s="30"/>
      <c r="L25" s="28">
        <v>0</v>
      </c>
      <c r="M25" s="28">
        <v>0</v>
      </c>
      <c r="N25" s="31"/>
      <c r="O25" s="28">
        <v>0</v>
      </c>
      <c r="P25" s="28">
        <v>0</v>
      </c>
      <c r="Q25" s="20"/>
      <c r="R25" s="20"/>
      <c r="S25" s="14"/>
      <c r="T25" s="20"/>
      <c r="U25" s="20"/>
      <c r="V25" s="20"/>
      <c r="W25" s="5"/>
      <c r="X25" s="5"/>
      <c r="Y25" s="6"/>
      <c r="Z25" s="5"/>
      <c r="AA25" s="5"/>
      <c r="AB25" s="5"/>
    </row>
    <row r="26" spans="1:28" ht="15.75">
      <c r="A26" s="2"/>
      <c r="B26" s="24" t="s">
        <v>64</v>
      </c>
      <c r="C26" s="24" t="s">
        <v>65</v>
      </c>
      <c r="D26" s="28">
        <v>1462859</v>
      </c>
      <c r="E26" s="28">
        <v>1227766.923</v>
      </c>
      <c r="F26" s="28">
        <v>1462859</v>
      </c>
      <c r="G26" s="28">
        <f t="shared" si="1"/>
        <v>235092.07700000005</v>
      </c>
      <c r="H26" s="29" t="str">
        <f t="shared" si="2"/>
        <v/>
      </c>
      <c r="I26" s="34">
        <v>1.5</v>
      </c>
      <c r="J26" s="36">
        <v>774.04009822340458</v>
      </c>
      <c r="K26" s="30"/>
      <c r="L26" s="28">
        <v>1151503.077</v>
      </c>
      <c r="M26" s="28">
        <v>1151503.08</v>
      </c>
      <c r="N26" s="31"/>
      <c r="O26" s="28">
        <v>725.95990177659542</v>
      </c>
      <c r="P26" s="28">
        <v>725.95990177659542</v>
      </c>
      <c r="Q26" s="20"/>
      <c r="R26" s="20"/>
      <c r="S26" s="14"/>
      <c r="T26" s="20"/>
      <c r="U26" s="20"/>
      <c r="V26" s="20"/>
      <c r="W26" s="5"/>
      <c r="X26" s="5"/>
      <c r="Y26" s="6"/>
      <c r="Z26" s="5"/>
      <c r="AA26" s="5"/>
      <c r="AB26" s="5"/>
    </row>
    <row r="27" spans="1:28" ht="15.75">
      <c r="A27" s="2"/>
      <c r="B27" s="24" t="s">
        <v>68</v>
      </c>
      <c r="C27" s="24" t="s">
        <v>69</v>
      </c>
      <c r="D27" s="28">
        <v>3195365</v>
      </c>
      <c r="E27" s="28">
        <v>3195365</v>
      </c>
      <c r="F27" s="28">
        <v>3195365</v>
      </c>
      <c r="G27" s="28">
        <f t="shared" si="1"/>
        <v>0</v>
      </c>
      <c r="H27" s="29" t="str">
        <f t="shared" si="2"/>
        <v/>
      </c>
      <c r="I27" s="34">
        <v>1.2273234156229278</v>
      </c>
      <c r="J27" s="36">
        <v>2500</v>
      </c>
      <c r="K27" s="30"/>
      <c r="L27" s="28">
        <v>0</v>
      </c>
      <c r="M27" s="28">
        <v>0</v>
      </c>
      <c r="N27" s="31"/>
      <c r="O27" s="28">
        <v>0</v>
      </c>
      <c r="P27" s="28">
        <v>0</v>
      </c>
      <c r="Q27" s="20"/>
      <c r="R27" s="20"/>
      <c r="S27" s="14"/>
      <c r="T27" s="20"/>
      <c r="U27" s="20"/>
      <c r="V27" s="20"/>
      <c r="W27" s="5"/>
      <c r="X27" s="5"/>
      <c r="Y27" s="6"/>
      <c r="Z27" s="5"/>
      <c r="AA27" s="5"/>
      <c r="AB27" s="5"/>
    </row>
    <row r="28" spans="1:28" ht="15.75">
      <c r="A28" s="2"/>
      <c r="B28" s="24" t="s">
        <v>71</v>
      </c>
      <c r="C28" s="24" t="s">
        <v>72</v>
      </c>
      <c r="D28" s="28">
        <v>12903727</v>
      </c>
      <c r="E28" s="28">
        <v>7264103.5755000003</v>
      </c>
      <c r="F28" s="28">
        <v>12903727</v>
      </c>
      <c r="G28" s="28">
        <f t="shared" si="1"/>
        <v>5639623.4244999997</v>
      </c>
      <c r="H28" s="29" t="str">
        <f t="shared" si="2"/>
        <v/>
      </c>
      <c r="I28" s="34">
        <v>1.5</v>
      </c>
      <c r="J28" s="36">
        <v>938.76209950684677</v>
      </c>
      <c r="K28" s="30"/>
      <c r="L28" s="28">
        <v>4342836.4244999997</v>
      </c>
      <c r="M28" s="28">
        <v>4342836.42</v>
      </c>
      <c r="N28" s="31"/>
      <c r="O28" s="28">
        <v>561.23790049315323</v>
      </c>
      <c r="P28" s="28">
        <v>561.23790049315323</v>
      </c>
      <c r="Q28" s="20"/>
      <c r="R28" s="20"/>
      <c r="S28" s="14"/>
      <c r="T28" s="20"/>
      <c r="U28" s="20"/>
      <c r="V28" s="20"/>
      <c r="W28" s="5"/>
      <c r="X28" s="5"/>
      <c r="Y28" s="6"/>
      <c r="Z28" s="5"/>
      <c r="AA28" s="5"/>
      <c r="AB28" s="5"/>
    </row>
    <row r="29" spans="1:28" ht="15.75">
      <c r="A29" s="2"/>
      <c r="B29" s="24" t="s">
        <v>75</v>
      </c>
      <c r="C29" s="24" t="s">
        <v>76</v>
      </c>
      <c r="D29" s="28">
        <v>9100000</v>
      </c>
      <c r="E29" s="28">
        <v>5005659.0172499996</v>
      </c>
      <c r="F29" s="28">
        <v>9100000</v>
      </c>
      <c r="G29" s="28">
        <f t="shared" si="1"/>
        <v>4094340.9827500004</v>
      </c>
      <c r="H29" s="29" t="str">
        <f t="shared" si="2"/>
        <v/>
      </c>
      <c r="I29" s="34">
        <v>1.4999999999999998</v>
      </c>
      <c r="J29" s="36">
        <v>1338.4973948194533</v>
      </c>
      <c r="K29" s="30"/>
      <c r="L29" s="28">
        <v>603980.98275000113</v>
      </c>
      <c r="M29" s="28">
        <v>603980.98</v>
      </c>
      <c r="N29" s="31"/>
      <c r="O29" s="28">
        <v>161.50260518054665</v>
      </c>
      <c r="P29" s="28">
        <v>161.50260518054665</v>
      </c>
      <c r="Q29" s="20"/>
      <c r="R29" s="20"/>
      <c r="S29" s="14"/>
      <c r="T29" s="20"/>
      <c r="U29" s="20"/>
      <c r="V29" s="20"/>
      <c r="W29" s="5"/>
      <c r="X29" s="5"/>
      <c r="Y29" s="6"/>
      <c r="Z29" s="5"/>
      <c r="AA29" s="5"/>
      <c r="AB29" s="5"/>
    </row>
    <row r="30" spans="1:28" ht="15.75">
      <c r="A30" s="2"/>
      <c r="B30" s="24" t="s">
        <v>79</v>
      </c>
      <c r="C30" s="24" t="s">
        <v>80</v>
      </c>
      <c r="D30" s="28">
        <v>520000</v>
      </c>
      <c r="E30" s="28">
        <v>522445.83</v>
      </c>
      <c r="F30" s="28">
        <v>522445.83</v>
      </c>
      <c r="G30" s="28">
        <f t="shared" si="1"/>
        <v>0</v>
      </c>
      <c r="H30" s="29" t="str">
        <f t="shared" si="2"/>
        <v/>
      </c>
      <c r="I30" s="34">
        <v>1.5</v>
      </c>
      <c r="J30" s="36">
        <v>1548.4608290669112</v>
      </c>
      <c r="K30" s="30"/>
      <c r="L30" s="28">
        <v>0</v>
      </c>
      <c r="M30" s="28">
        <v>0</v>
      </c>
      <c r="N30" s="31"/>
      <c r="O30" s="28">
        <v>0</v>
      </c>
      <c r="P30" s="28">
        <v>0</v>
      </c>
      <c r="Q30" s="20"/>
      <c r="R30" s="20"/>
      <c r="S30" s="14"/>
      <c r="T30" s="20"/>
      <c r="U30" s="20"/>
      <c r="V30" s="20"/>
      <c r="W30" s="5"/>
      <c r="X30" s="5"/>
      <c r="Y30" s="6"/>
      <c r="Z30" s="5"/>
      <c r="AA30" s="5"/>
      <c r="AB30" s="5"/>
    </row>
    <row r="31" spans="1:28" ht="15.75">
      <c r="A31" s="2"/>
      <c r="B31" s="24" t="s">
        <v>83</v>
      </c>
      <c r="C31" s="24" t="s">
        <v>84</v>
      </c>
      <c r="D31" s="28">
        <v>6524000</v>
      </c>
      <c r="E31" s="28">
        <v>6524000</v>
      </c>
      <c r="F31" s="28">
        <v>6524000</v>
      </c>
      <c r="G31" s="28">
        <f t="shared" si="1"/>
        <v>0</v>
      </c>
      <c r="H31" s="29" t="str">
        <f t="shared" si="2"/>
        <v/>
      </c>
      <c r="I31" s="34">
        <v>1.4566889018276814</v>
      </c>
      <c r="J31" s="36">
        <v>2500</v>
      </c>
      <c r="K31" s="30"/>
      <c r="L31" s="28">
        <v>0</v>
      </c>
      <c r="M31" s="28">
        <v>0</v>
      </c>
      <c r="N31" s="31"/>
      <c r="O31" s="28">
        <v>0</v>
      </c>
      <c r="P31" s="28">
        <v>0</v>
      </c>
      <c r="Q31" s="20"/>
      <c r="R31" s="20"/>
      <c r="S31" s="14"/>
      <c r="T31" s="20"/>
      <c r="U31" s="20"/>
      <c r="V31" s="20"/>
      <c r="W31" s="5"/>
      <c r="X31" s="5"/>
      <c r="Y31" s="6"/>
      <c r="Z31" s="5"/>
      <c r="AA31" s="5"/>
      <c r="AB31" s="5"/>
    </row>
    <row r="32" spans="1:28" ht="15.75">
      <c r="A32" s="2"/>
      <c r="B32" s="24" t="s">
        <v>87</v>
      </c>
      <c r="C32" s="24" t="s">
        <v>88</v>
      </c>
      <c r="D32" s="28">
        <v>275000</v>
      </c>
      <c r="E32" s="28">
        <v>208593.981</v>
      </c>
      <c r="F32" s="28">
        <v>275000</v>
      </c>
      <c r="G32" s="28">
        <f t="shared" si="1"/>
        <v>66406.019</v>
      </c>
      <c r="H32" s="29" t="str">
        <f t="shared" si="2"/>
        <v/>
      </c>
      <c r="I32" s="34">
        <v>1.5</v>
      </c>
      <c r="J32" s="36">
        <v>428.13977750867184</v>
      </c>
      <c r="K32" s="30"/>
      <c r="L32" s="28">
        <v>522221.01899999997</v>
      </c>
      <c r="M32" s="28">
        <v>522221.02</v>
      </c>
      <c r="N32" s="31"/>
      <c r="O32" s="28">
        <v>1071.8602224913282</v>
      </c>
      <c r="P32" s="28">
        <v>1071.8602224913282</v>
      </c>
      <c r="Q32" s="20"/>
      <c r="R32" s="20"/>
      <c r="S32" s="14"/>
      <c r="T32" s="20"/>
      <c r="U32" s="20"/>
      <c r="V32" s="20"/>
      <c r="W32" s="5"/>
      <c r="X32" s="5"/>
      <c r="Y32" s="6"/>
      <c r="Z32" s="5"/>
      <c r="AA32" s="5"/>
      <c r="AB32" s="5"/>
    </row>
    <row r="33" spans="1:28" ht="15.75">
      <c r="A33" s="2"/>
      <c r="B33" s="24" t="s">
        <v>91</v>
      </c>
      <c r="C33" s="24" t="s">
        <v>92</v>
      </c>
      <c r="D33" s="28">
        <v>714304</v>
      </c>
      <c r="E33" s="28">
        <v>706475.93775000004</v>
      </c>
      <c r="F33" s="28">
        <v>714304</v>
      </c>
      <c r="G33" s="28">
        <f t="shared" si="1"/>
        <v>7828.062249999959</v>
      </c>
      <c r="H33" s="29" t="str">
        <f t="shared" si="2"/>
        <v/>
      </c>
      <c r="I33" s="34">
        <v>1.5</v>
      </c>
      <c r="J33" s="36">
        <v>223.79070904316319</v>
      </c>
      <c r="K33" s="30"/>
      <c r="L33" s="28">
        <v>4028814.0622499995</v>
      </c>
      <c r="M33" s="28">
        <v>4028814.06</v>
      </c>
      <c r="N33" s="31"/>
      <c r="O33" s="28">
        <v>1276.2092909568369</v>
      </c>
      <c r="P33" s="28">
        <v>1276.2092909568369</v>
      </c>
      <c r="Q33" s="20"/>
      <c r="R33" s="20"/>
      <c r="S33" s="14"/>
      <c r="T33" s="20"/>
      <c r="U33" s="20"/>
      <c r="V33" s="20"/>
      <c r="W33" s="5"/>
      <c r="X33" s="5"/>
      <c r="Y33" s="6"/>
      <c r="Z33" s="5"/>
      <c r="AA33" s="5"/>
      <c r="AB33" s="5"/>
    </row>
    <row r="34" spans="1:28" ht="15.75">
      <c r="A34" s="2"/>
      <c r="B34" s="24" t="s">
        <v>17</v>
      </c>
      <c r="C34" s="24" t="s">
        <v>95</v>
      </c>
      <c r="D34" s="28">
        <v>48400000</v>
      </c>
      <c r="E34" s="28">
        <v>30509338.384500001</v>
      </c>
      <c r="F34" s="28">
        <v>30825000</v>
      </c>
      <c r="G34" s="28">
        <f t="shared" si="1"/>
        <v>315661.61549999937</v>
      </c>
      <c r="H34" s="29" t="str">
        <f t="shared" si="2"/>
        <v/>
      </c>
      <c r="I34" s="34">
        <v>1.5</v>
      </c>
      <c r="J34" s="36">
        <v>1318.730239019096</v>
      </c>
      <c r="K34" s="30"/>
      <c r="L34" s="28">
        <v>4193746.6154999975</v>
      </c>
      <c r="M34" s="28">
        <v>4193746.62</v>
      </c>
      <c r="N34" s="31"/>
      <c r="O34" s="28">
        <v>181.26976098090404</v>
      </c>
      <c r="P34" s="28">
        <v>181.26976098090404</v>
      </c>
      <c r="Q34" s="20"/>
      <c r="R34" s="20"/>
      <c r="S34" s="14"/>
      <c r="T34" s="20"/>
      <c r="U34" s="20"/>
      <c r="V34" s="20"/>
      <c r="W34" s="5"/>
      <c r="X34" s="5"/>
      <c r="Y34" s="6"/>
      <c r="Z34" s="5"/>
      <c r="AA34" s="5"/>
      <c r="AB34" s="5"/>
    </row>
    <row r="35" spans="1:28" ht="15.75">
      <c r="A35" s="2"/>
      <c r="B35" s="24" t="s">
        <v>11</v>
      </c>
      <c r="C35" s="24" t="s">
        <v>98</v>
      </c>
      <c r="D35" s="28">
        <v>4997000</v>
      </c>
      <c r="E35" s="28">
        <v>2377547.0894999998</v>
      </c>
      <c r="F35" s="28">
        <v>2400000</v>
      </c>
      <c r="G35" s="28">
        <f t="shared" si="1"/>
        <v>22452.910500000231</v>
      </c>
      <c r="H35" s="29" t="str">
        <f t="shared" si="2"/>
        <v/>
      </c>
      <c r="I35" s="34">
        <v>1.4999999999999998</v>
      </c>
      <c r="J35" s="36">
        <v>1231.5706239316239</v>
      </c>
      <c r="K35" s="30"/>
      <c r="L35" s="28">
        <v>518202.91050000006</v>
      </c>
      <c r="M35" s="28">
        <v>518202.91</v>
      </c>
      <c r="N35" s="31"/>
      <c r="O35" s="28">
        <v>268.42937606837609</v>
      </c>
      <c r="P35" s="28">
        <v>268.42937606837609</v>
      </c>
      <c r="Q35" s="20"/>
      <c r="R35" s="20"/>
      <c r="S35" s="14"/>
      <c r="T35" s="20"/>
      <c r="U35" s="20"/>
      <c r="V35" s="20"/>
      <c r="W35" s="5"/>
      <c r="X35" s="5"/>
      <c r="Y35" s="6"/>
      <c r="Z35" s="5"/>
      <c r="AA35" s="5"/>
      <c r="AB35" s="5"/>
    </row>
    <row r="36" spans="1:28" ht="15.75">
      <c r="A36" s="2"/>
      <c r="B36" s="24" t="s">
        <v>21</v>
      </c>
      <c r="C36" s="24" t="s">
        <v>101</v>
      </c>
      <c r="D36" s="28">
        <v>2954259</v>
      </c>
      <c r="E36" s="28">
        <v>1919368.206</v>
      </c>
      <c r="F36" s="28">
        <v>2954259</v>
      </c>
      <c r="G36" s="28">
        <f t="shared" si="1"/>
        <v>1034890.794</v>
      </c>
      <c r="H36" s="29" t="str">
        <f t="shared" si="2"/>
        <v/>
      </c>
      <c r="I36" s="34">
        <v>1.5</v>
      </c>
      <c r="J36" s="36">
        <v>1157.2776969828521</v>
      </c>
      <c r="K36" s="30"/>
      <c r="L36" s="28">
        <v>568411.79399999999</v>
      </c>
      <c r="M36" s="28">
        <v>568411.79</v>
      </c>
      <c r="N36" s="31"/>
      <c r="O36" s="28">
        <v>342.72230301714785</v>
      </c>
      <c r="P36" s="28">
        <v>342.72230301714785</v>
      </c>
      <c r="Q36" s="20"/>
      <c r="R36" s="20"/>
      <c r="S36" s="14"/>
      <c r="T36" s="20"/>
      <c r="U36" s="20"/>
      <c r="V36" s="20"/>
      <c r="W36" s="5"/>
      <c r="X36" s="5"/>
      <c r="Y36" s="6"/>
      <c r="Z36" s="5"/>
      <c r="AA36" s="5"/>
      <c r="AB36" s="5"/>
    </row>
    <row r="37" spans="1:28" ht="15.75">
      <c r="A37" s="2"/>
      <c r="B37" s="24" t="s">
        <v>15</v>
      </c>
      <c r="C37" s="24" t="s">
        <v>104</v>
      </c>
      <c r="D37" s="28">
        <v>550000</v>
      </c>
      <c r="E37" s="28">
        <v>287662.84950000001</v>
      </c>
      <c r="F37" s="28">
        <v>550000</v>
      </c>
      <c r="G37" s="28">
        <f t="shared" si="1"/>
        <v>262337.15049999999</v>
      </c>
      <c r="H37" s="29" t="str">
        <f t="shared" si="2"/>
        <v/>
      </c>
      <c r="I37" s="34">
        <v>1.5</v>
      </c>
      <c r="J37" s="36">
        <v>1469.166749233912</v>
      </c>
      <c r="K37" s="30"/>
      <c r="L37" s="28">
        <v>6037.1505000000279</v>
      </c>
      <c r="M37" s="28">
        <v>6037.15</v>
      </c>
      <c r="N37" s="31"/>
      <c r="O37" s="28">
        <v>30.833250766087986</v>
      </c>
      <c r="P37" s="28">
        <v>30.833250766087986</v>
      </c>
      <c r="Q37" s="20"/>
      <c r="R37" s="20"/>
      <c r="S37" s="14"/>
      <c r="T37" s="20"/>
      <c r="U37" s="20"/>
      <c r="V37" s="20"/>
      <c r="W37" s="5"/>
      <c r="X37" s="5"/>
      <c r="Y37" s="6"/>
      <c r="Z37" s="5"/>
      <c r="AA37" s="5"/>
      <c r="AB37" s="5"/>
    </row>
    <row r="38" spans="1:28" ht="15.75">
      <c r="A38" s="2"/>
      <c r="B38" s="24" t="s">
        <v>25</v>
      </c>
      <c r="C38" s="24" t="s">
        <v>107</v>
      </c>
      <c r="D38" s="28">
        <v>7750000</v>
      </c>
      <c r="E38" s="28">
        <v>4554067.7895</v>
      </c>
      <c r="F38" s="28">
        <v>7750000</v>
      </c>
      <c r="G38" s="28">
        <f t="shared" si="1"/>
        <v>3195932.2105</v>
      </c>
      <c r="H38" s="29" t="str">
        <f t="shared" si="2"/>
        <v/>
      </c>
      <c r="I38" s="34">
        <v>1.5</v>
      </c>
      <c r="J38" s="36">
        <v>1455.1596975651839</v>
      </c>
      <c r="K38" s="30"/>
      <c r="L38" s="28">
        <v>140332.21050000039</v>
      </c>
      <c r="M38" s="28">
        <v>140332.21</v>
      </c>
      <c r="N38" s="31"/>
      <c r="O38" s="28">
        <v>44.840302434816067</v>
      </c>
      <c r="P38" s="28">
        <v>44.840302434816067</v>
      </c>
      <c r="Q38" s="20"/>
      <c r="R38" s="20"/>
      <c r="S38" s="14"/>
      <c r="T38" s="20"/>
      <c r="U38" s="20"/>
      <c r="V38" s="20"/>
      <c r="W38" s="5"/>
      <c r="X38" s="5"/>
      <c r="Y38" s="6"/>
      <c r="Z38" s="5"/>
      <c r="AA38" s="5"/>
      <c r="AB38" s="5"/>
    </row>
    <row r="39" spans="1:28" ht="15.75">
      <c r="A39" s="2"/>
      <c r="B39" s="24" t="s">
        <v>29</v>
      </c>
      <c r="C39" s="24" t="s">
        <v>110</v>
      </c>
      <c r="D39" s="28">
        <v>54097000</v>
      </c>
      <c r="E39" s="28">
        <v>27178860.390000001</v>
      </c>
      <c r="F39" s="28">
        <v>28500000</v>
      </c>
      <c r="G39" s="28">
        <f t="shared" si="1"/>
        <v>1321139.6099999994</v>
      </c>
      <c r="H39" s="29" t="str">
        <f t="shared" si="2"/>
        <v/>
      </c>
      <c r="I39" s="34">
        <v>1.5</v>
      </c>
      <c r="J39" s="36">
        <v>1048.2149088789995</v>
      </c>
      <c r="K39" s="30"/>
      <c r="L39" s="28">
        <v>11714204.609999998</v>
      </c>
      <c r="M39" s="28">
        <v>11714204.609999999</v>
      </c>
      <c r="N39" s="31"/>
      <c r="O39" s="28">
        <v>451.78509112100051</v>
      </c>
      <c r="P39" s="28">
        <v>451.78509112100051</v>
      </c>
      <c r="Q39" s="20"/>
      <c r="R39" s="20"/>
      <c r="S39" s="14"/>
      <c r="T39" s="20"/>
      <c r="U39" s="20"/>
      <c r="V39" s="20"/>
      <c r="W39" s="5"/>
      <c r="X39" s="5"/>
      <c r="Y39" s="6"/>
      <c r="Z39" s="5"/>
      <c r="AA39" s="5"/>
      <c r="AB39" s="5"/>
    </row>
    <row r="40" spans="1:28" ht="15.75">
      <c r="A40" s="2"/>
      <c r="B40" s="24" t="s">
        <v>32</v>
      </c>
      <c r="C40" s="24" t="s">
        <v>113</v>
      </c>
      <c r="D40" s="28">
        <v>16583000</v>
      </c>
      <c r="E40" s="28">
        <v>9093328.818</v>
      </c>
      <c r="F40" s="28">
        <v>16583000</v>
      </c>
      <c r="G40" s="28">
        <f t="shared" si="1"/>
        <v>7489671.182</v>
      </c>
      <c r="H40" s="29" t="str">
        <f t="shared" si="2"/>
        <v/>
      </c>
      <c r="I40" s="34">
        <v>1.5</v>
      </c>
      <c r="J40" s="36">
        <v>1286.1414630903619</v>
      </c>
      <c r="K40" s="30"/>
      <c r="L40" s="28">
        <v>1512031.1819999998</v>
      </c>
      <c r="M40" s="28">
        <v>1512031.18</v>
      </c>
      <c r="N40" s="31"/>
      <c r="O40" s="28">
        <v>213.85853690963813</v>
      </c>
      <c r="P40" s="28">
        <v>213.85853690963813</v>
      </c>
      <c r="Q40" s="20"/>
      <c r="R40" s="20"/>
      <c r="S40" s="14"/>
      <c r="T40" s="20"/>
      <c r="U40" s="20"/>
      <c r="V40" s="20"/>
      <c r="W40" s="5"/>
      <c r="X40" s="5"/>
      <c r="Y40" s="6"/>
      <c r="Z40" s="5"/>
      <c r="AA40" s="5"/>
      <c r="AB40" s="5"/>
    </row>
    <row r="41" spans="1:28" ht="15.75">
      <c r="A41" s="2"/>
      <c r="B41" s="24" t="s">
        <v>36</v>
      </c>
      <c r="C41" s="24" t="s">
        <v>116</v>
      </c>
      <c r="D41" s="28">
        <v>33260000</v>
      </c>
      <c r="E41" s="28">
        <v>15899830.864499999</v>
      </c>
      <c r="F41" s="28">
        <v>33260000</v>
      </c>
      <c r="G41" s="28">
        <f t="shared" si="1"/>
        <v>17360169.135499999</v>
      </c>
      <c r="H41" s="29" t="str">
        <f t="shared" si="2"/>
        <v/>
      </c>
      <c r="I41" s="34">
        <v>1.5</v>
      </c>
      <c r="J41" s="36">
        <v>1205.1169403726049</v>
      </c>
      <c r="K41" s="30"/>
      <c r="L41" s="28">
        <v>3890569.1355000008</v>
      </c>
      <c r="M41" s="28">
        <v>3890569.14</v>
      </c>
      <c r="N41" s="31"/>
      <c r="O41" s="28">
        <v>294.88305962739514</v>
      </c>
      <c r="P41" s="28">
        <v>294.88305962739514</v>
      </c>
      <c r="Q41" s="20"/>
      <c r="R41" s="20"/>
      <c r="S41" s="14"/>
      <c r="T41" s="20"/>
      <c r="U41" s="20"/>
      <c r="V41" s="20"/>
      <c r="W41" s="5"/>
      <c r="X41" s="5"/>
      <c r="Y41" s="6"/>
      <c r="Z41" s="5"/>
      <c r="AA41" s="5"/>
      <c r="AB41" s="5"/>
    </row>
    <row r="42" spans="1:28" ht="15.75">
      <c r="A42" s="2"/>
      <c r="B42" s="24" t="s">
        <v>40</v>
      </c>
      <c r="C42" s="24" t="s">
        <v>119</v>
      </c>
      <c r="D42" s="28">
        <v>7572923</v>
      </c>
      <c r="E42" s="28">
        <v>5188505.1645</v>
      </c>
      <c r="F42" s="28">
        <v>5400000</v>
      </c>
      <c r="G42" s="28">
        <f t="shared" si="1"/>
        <v>211494.83550000004</v>
      </c>
      <c r="H42" s="29" t="str">
        <f t="shared" si="2"/>
        <v/>
      </c>
      <c r="I42" s="34">
        <v>1.5</v>
      </c>
      <c r="J42" s="36">
        <v>1739.7663429232471</v>
      </c>
      <c r="K42" s="30"/>
      <c r="L42" s="28">
        <v>0</v>
      </c>
      <c r="M42" s="28">
        <v>0</v>
      </c>
      <c r="N42" s="31"/>
      <c r="O42" s="28">
        <v>0</v>
      </c>
      <c r="P42" s="28">
        <v>0</v>
      </c>
      <c r="Q42" s="20"/>
      <c r="R42" s="20"/>
      <c r="S42" s="14"/>
      <c r="T42" s="20"/>
      <c r="U42" s="20"/>
      <c r="V42" s="20"/>
      <c r="W42" s="5"/>
      <c r="X42" s="5"/>
      <c r="Y42" s="6"/>
      <c r="Z42" s="5"/>
      <c r="AA42" s="5"/>
      <c r="AB42" s="5"/>
    </row>
    <row r="43" spans="1:28" ht="15.75">
      <c r="A43" s="2"/>
      <c r="B43" s="24" t="s">
        <v>43</v>
      </c>
      <c r="C43" s="24" t="s">
        <v>122</v>
      </c>
      <c r="D43" s="28">
        <v>1460000</v>
      </c>
      <c r="E43" s="28">
        <v>996850</v>
      </c>
      <c r="F43" s="28">
        <v>998725</v>
      </c>
      <c r="G43" s="28">
        <f t="shared" si="1"/>
        <v>1875</v>
      </c>
      <c r="H43" s="29" t="str">
        <f t="shared" si="2"/>
        <v/>
      </c>
      <c r="I43" s="34">
        <v>1.3078693122194021</v>
      </c>
      <c r="J43" s="36">
        <v>2500</v>
      </c>
      <c r="K43" s="30"/>
      <c r="L43" s="28">
        <v>0</v>
      </c>
      <c r="M43" s="28">
        <v>0</v>
      </c>
      <c r="N43" s="31"/>
      <c r="O43" s="28">
        <v>0</v>
      </c>
      <c r="P43" s="28">
        <v>0</v>
      </c>
      <c r="Q43" s="20"/>
      <c r="R43" s="20"/>
      <c r="S43" s="14"/>
      <c r="T43" s="20"/>
      <c r="U43" s="20"/>
      <c r="V43" s="20"/>
      <c r="W43" s="5"/>
      <c r="X43" s="5"/>
      <c r="Y43" s="6"/>
      <c r="Z43" s="5"/>
      <c r="AA43" s="5"/>
      <c r="AB43" s="5"/>
    </row>
    <row r="44" spans="1:28" ht="15.75">
      <c r="A44" s="2"/>
      <c r="B44" s="24" t="s">
        <v>18</v>
      </c>
      <c r="C44" s="24" t="s">
        <v>125</v>
      </c>
      <c r="D44" s="28">
        <v>0</v>
      </c>
      <c r="E44" s="28">
        <v>0</v>
      </c>
      <c r="F44" s="28">
        <v>0</v>
      </c>
      <c r="G44" s="28">
        <f t="shared" si="1"/>
        <v>0</v>
      </c>
      <c r="H44" s="29" t="str">
        <f t="shared" si="2"/>
        <v/>
      </c>
      <c r="I44" s="34">
        <v>0.53869965641342699</v>
      </c>
      <c r="J44" s="36">
        <v>2500</v>
      </c>
      <c r="K44" s="30"/>
      <c r="L44" s="28">
        <v>0</v>
      </c>
      <c r="M44" s="28">
        <v>0</v>
      </c>
      <c r="N44" s="31"/>
      <c r="O44" s="28">
        <v>0</v>
      </c>
      <c r="P44" s="28">
        <v>0</v>
      </c>
      <c r="Q44" s="20"/>
      <c r="R44" s="20"/>
      <c r="S44" s="14"/>
      <c r="T44" s="20"/>
      <c r="U44" s="20"/>
      <c r="V44" s="20"/>
      <c r="W44" s="5"/>
      <c r="X44" s="5"/>
      <c r="Y44" s="6"/>
      <c r="Z44" s="5"/>
      <c r="AA44" s="5"/>
      <c r="AB44" s="5"/>
    </row>
    <row r="45" spans="1:28" ht="15.75">
      <c r="A45" s="2"/>
      <c r="B45" s="24" t="s">
        <v>128</v>
      </c>
      <c r="C45" s="24" t="s">
        <v>129</v>
      </c>
      <c r="D45" s="28">
        <v>8102901</v>
      </c>
      <c r="E45" s="28">
        <v>7937995.4325000001</v>
      </c>
      <c r="F45" s="28">
        <v>8102901</v>
      </c>
      <c r="G45" s="28">
        <f t="shared" si="1"/>
        <v>164905.56749999989</v>
      </c>
      <c r="H45" s="29" t="str">
        <f t="shared" si="2"/>
        <v/>
      </c>
      <c r="I45" s="34">
        <v>1.5</v>
      </c>
      <c r="J45" s="36">
        <v>1226.0039372541389</v>
      </c>
      <c r="K45" s="30"/>
      <c r="L45" s="28">
        <v>1774039.5674999992</v>
      </c>
      <c r="M45" s="28">
        <v>1774039.57</v>
      </c>
      <c r="N45" s="31"/>
      <c r="O45" s="28">
        <v>273.99606274586108</v>
      </c>
      <c r="P45" s="28">
        <v>273.99606274586108</v>
      </c>
      <c r="Q45" s="20"/>
      <c r="R45" s="20"/>
      <c r="S45" s="14"/>
      <c r="T45" s="20"/>
      <c r="U45" s="20"/>
      <c r="V45" s="20"/>
      <c r="W45" s="5"/>
      <c r="X45" s="5"/>
      <c r="Y45" s="6"/>
      <c r="Z45" s="5"/>
      <c r="AA45" s="5"/>
      <c r="AB45" s="5"/>
    </row>
    <row r="46" spans="1:28" ht="15.75">
      <c r="A46" s="2"/>
      <c r="B46" s="24" t="s">
        <v>132</v>
      </c>
      <c r="C46" s="24" t="s">
        <v>133</v>
      </c>
      <c r="D46" s="28">
        <v>1110000</v>
      </c>
      <c r="E46" s="28">
        <v>700212.93</v>
      </c>
      <c r="F46" s="28">
        <v>1110000</v>
      </c>
      <c r="G46" s="28">
        <f t="shared" si="1"/>
        <v>409787.06999999995</v>
      </c>
      <c r="H46" s="29" t="str">
        <f t="shared" si="2"/>
        <v/>
      </c>
      <c r="I46" s="34">
        <v>1.5</v>
      </c>
      <c r="J46" s="36">
        <v>1024.1373243041642</v>
      </c>
      <c r="K46" s="30"/>
      <c r="L46" s="28">
        <v>325352.06999999995</v>
      </c>
      <c r="M46" s="28">
        <v>325352.07</v>
      </c>
      <c r="N46" s="31"/>
      <c r="O46" s="28">
        <v>475.86267569583583</v>
      </c>
      <c r="P46" s="28">
        <v>475.86267569583583</v>
      </c>
      <c r="Q46" s="20"/>
      <c r="R46" s="20"/>
      <c r="S46" s="14"/>
      <c r="T46" s="20"/>
      <c r="U46" s="20"/>
      <c r="V46" s="20"/>
      <c r="W46" s="5"/>
      <c r="X46" s="5"/>
      <c r="Y46" s="6"/>
      <c r="Z46" s="5"/>
      <c r="AA46" s="5"/>
      <c r="AB46" s="5"/>
    </row>
    <row r="47" spans="1:28" ht="15.75">
      <c r="A47" s="2"/>
      <c r="B47" s="24" t="s">
        <v>47</v>
      </c>
      <c r="C47" s="24" t="s">
        <v>136</v>
      </c>
      <c r="D47" s="28">
        <v>1455000</v>
      </c>
      <c r="E47" s="28">
        <v>1455000</v>
      </c>
      <c r="F47" s="28">
        <v>1455000</v>
      </c>
      <c r="G47" s="28">
        <f t="shared" si="1"/>
        <v>0</v>
      </c>
      <c r="H47" s="29" t="str">
        <f t="shared" si="2"/>
        <v/>
      </c>
      <c r="I47" s="34">
        <v>1.5</v>
      </c>
      <c r="J47" s="36">
        <v>1105.1506240586139</v>
      </c>
      <c r="K47" s="30"/>
      <c r="L47" s="28">
        <v>521671.04699999996</v>
      </c>
      <c r="M47" s="28">
        <v>518193.24</v>
      </c>
      <c r="N47" s="31"/>
      <c r="O47" s="28">
        <v>394.84937594138614</v>
      </c>
      <c r="P47" s="28">
        <v>392.21704676844359</v>
      </c>
      <c r="Q47" s="20"/>
      <c r="R47" s="20"/>
      <c r="S47" s="14"/>
      <c r="T47" s="20"/>
      <c r="U47" s="20"/>
      <c r="V47" s="20"/>
      <c r="W47" s="5"/>
      <c r="X47" s="5"/>
      <c r="Y47" s="6"/>
      <c r="Z47" s="5"/>
      <c r="AA47" s="5"/>
      <c r="AB47" s="5"/>
    </row>
    <row r="48" spans="1:28" ht="15.75">
      <c r="A48" s="2"/>
      <c r="B48" s="24" t="s">
        <v>139</v>
      </c>
      <c r="C48" s="24" t="s">
        <v>140</v>
      </c>
      <c r="D48" s="28">
        <v>2592947</v>
      </c>
      <c r="E48" s="28">
        <v>2048588.916</v>
      </c>
      <c r="F48" s="28">
        <v>2592947</v>
      </c>
      <c r="G48" s="28">
        <f t="shared" si="1"/>
        <v>544358.08400000003</v>
      </c>
      <c r="H48" s="29" t="str">
        <f t="shared" si="2"/>
        <v/>
      </c>
      <c r="I48" s="34">
        <v>1.5</v>
      </c>
      <c r="J48" s="36">
        <v>2009.7406296292661</v>
      </c>
      <c r="K48" s="30"/>
      <c r="L48" s="28">
        <v>0</v>
      </c>
      <c r="M48" s="28">
        <v>0</v>
      </c>
      <c r="N48" s="31"/>
      <c r="O48" s="28">
        <v>0</v>
      </c>
      <c r="P48" s="28">
        <v>0</v>
      </c>
      <c r="Q48" s="20"/>
      <c r="R48" s="20"/>
      <c r="S48" s="14"/>
      <c r="T48" s="20"/>
      <c r="U48" s="20"/>
      <c r="V48" s="20"/>
      <c r="W48" s="5"/>
      <c r="X48" s="5"/>
      <c r="Y48" s="6"/>
      <c r="Z48" s="5"/>
      <c r="AA48" s="5"/>
      <c r="AB48" s="5"/>
    </row>
    <row r="49" spans="1:28" ht="15.75">
      <c r="A49" s="2"/>
      <c r="B49" s="24" t="s">
        <v>51</v>
      </c>
      <c r="C49" s="24" t="s">
        <v>143</v>
      </c>
      <c r="D49" s="28">
        <v>4750000</v>
      </c>
      <c r="E49" s="28">
        <v>2893033.83</v>
      </c>
      <c r="F49" s="28">
        <v>4750000</v>
      </c>
      <c r="G49" s="28">
        <f t="shared" si="1"/>
        <v>1856966.17</v>
      </c>
      <c r="H49" s="29" t="str">
        <f t="shared" si="2"/>
        <v/>
      </c>
      <c r="I49" s="34">
        <v>1.5</v>
      </c>
      <c r="J49" s="36">
        <v>1203.8907855368341</v>
      </c>
      <c r="K49" s="30"/>
      <c r="L49" s="28">
        <v>711571.17000000016</v>
      </c>
      <c r="M49" s="28">
        <v>711571.17</v>
      </c>
      <c r="N49" s="31"/>
      <c r="O49" s="28">
        <v>296.10921446316593</v>
      </c>
      <c r="P49" s="28">
        <v>296.10921446316593</v>
      </c>
      <c r="Q49" s="20"/>
      <c r="R49" s="20"/>
      <c r="S49" s="14"/>
      <c r="T49" s="20"/>
      <c r="U49" s="20"/>
      <c r="V49" s="20"/>
      <c r="W49" s="5"/>
      <c r="X49" s="5"/>
      <c r="Y49" s="6"/>
      <c r="Z49" s="5"/>
      <c r="AA49" s="5"/>
      <c r="AB49" s="5"/>
    </row>
    <row r="50" spans="1:28" ht="15.75">
      <c r="A50" s="2"/>
      <c r="B50" s="24" t="s">
        <v>146</v>
      </c>
      <c r="C50" s="24" t="s">
        <v>147</v>
      </c>
      <c r="D50" s="28">
        <v>3500000</v>
      </c>
      <c r="E50" s="28">
        <v>3500000</v>
      </c>
      <c r="F50" s="28">
        <v>3500000</v>
      </c>
      <c r="G50" s="28">
        <f t="shared" si="1"/>
        <v>0</v>
      </c>
      <c r="H50" s="29" t="str">
        <f t="shared" si="2"/>
        <v/>
      </c>
      <c r="I50" s="34">
        <v>1.4999999999999998</v>
      </c>
      <c r="J50" s="36">
        <v>695.14781265486238</v>
      </c>
      <c r="K50" s="30"/>
      <c r="L50" s="28">
        <v>4092802.1489999997</v>
      </c>
      <c r="M50" s="28">
        <v>4065516.8</v>
      </c>
      <c r="N50" s="31"/>
      <c r="O50" s="28">
        <v>804.85218734513762</v>
      </c>
      <c r="P50" s="28">
        <v>799.48650609617005</v>
      </c>
      <c r="Q50" s="20"/>
      <c r="R50" s="20"/>
      <c r="S50" s="14"/>
      <c r="T50" s="20"/>
      <c r="U50" s="20"/>
      <c r="V50" s="20"/>
      <c r="W50" s="5"/>
      <c r="X50" s="5"/>
      <c r="Y50" s="6"/>
      <c r="Z50" s="5"/>
      <c r="AA50" s="5"/>
      <c r="AB50" s="5"/>
    </row>
    <row r="51" spans="1:28" ht="15.75">
      <c r="A51" s="2"/>
      <c r="B51" s="24" t="s">
        <v>22</v>
      </c>
      <c r="C51" s="24" t="s">
        <v>150</v>
      </c>
      <c r="D51" s="28">
        <v>584079</v>
      </c>
      <c r="E51" s="28">
        <v>584079</v>
      </c>
      <c r="F51" s="28">
        <v>584079</v>
      </c>
      <c r="G51" s="28">
        <f t="shared" si="1"/>
        <v>0</v>
      </c>
      <c r="H51" s="29" t="str">
        <f t="shared" si="2"/>
        <v/>
      </c>
      <c r="I51" s="34">
        <v>1.3947012518949835</v>
      </c>
      <c r="J51" s="36">
        <v>2500</v>
      </c>
      <c r="K51" s="30"/>
      <c r="L51" s="28">
        <v>0</v>
      </c>
      <c r="M51" s="28">
        <v>0</v>
      </c>
      <c r="N51" s="31"/>
      <c r="O51" s="28">
        <v>0</v>
      </c>
      <c r="P51" s="28">
        <v>0</v>
      </c>
      <c r="Q51" s="20"/>
      <c r="R51" s="20"/>
      <c r="S51" s="14"/>
      <c r="T51" s="20"/>
      <c r="U51" s="20"/>
      <c r="V51" s="20"/>
      <c r="W51" s="5"/>
      <c r="X51" s="5"/>
      <c r="Y51" s="6"/>
      <c r="Z51" s="5"/>
      <c r="AA51" s="5"/>
      <c r="AB51" s="5"/>
    </row>
    <row r="52" spans="1:28" ht="15.75">
      <c r="A52" s="2"/>
      <c r="B52" s="24" t="s">
        <v>153</v>
      </c>
      <c r="C52" s="24" t="s">
        <v>154</v>
      </c>
      <c r="D52" s="28">
        <v>285134</v>
      </c>
      <c r="E52" s="28">
        <v>238695.08249999999</v>
      </c>
      <c r="F52" s="28">
        <v>285134</v>
      </c>
      <c r="G52" s="28">
        <f t="shared" si="1"/>
        <v>46438.91750000001</v>
      </c>
      <c r="H52" s="29" t="str">
        <f t="shared" si="2"/>
        <v/>
      </c>
      <c r="I52" s="34">
        <v>1.5</v>
      </c>
      <c r="J52" s="36">
        <v>281.97550235673532</v>
      </c>
      <c r="K52" s="30"/>
      <c r="L52" s="28">
        <v>1031069.9174999999</v>
      </c>
      <c r="M52" s="28">
        <v>1031069.92</v>
      </c>
      <c r="N52" s="31"/>
      <c r="O52" s="28">
        <v>1218.0244976432646</v>
      </c>
      <c r="P52" s="28">
        <v>1218.0244976432646</v>
      </c>
      <c r="Q52" s="20"/>
      <c r="R52" s="20"/>
      <c r="S52" s="14"/>
      <c r="T52" s="20"/>
      <c r="U52" s="20"/>
      <c r="V52" s="20"/>
      <c r="W52" s="5"/>
      <c r="X52" s="5"/>
      <c r="Y52" s="6"/>
      <c r="Z52" s="5"/>
      <c r="AA52" s="5"/>
      <c r="AB52" s="5"/>
    </row>
    <row r="53" spans="1:28" ht="15.75">
      <c r="A53" s="2"/>
      <c r="B53" s="24" t="s">
        <v>26</v>
      </c>
      <c r="C53" s="24" t="s">
        <v>157</v>
      </c>
      <c r="D53" s="28">
        <v>149000</v>
      </c>
      <c r="E53" s="28">
        <v>92602.414499999999</v>
      </c>
      <c r="F53" s="28">
        <v>149000</v>
      </c>
      <c r="G53" s="28">
        <f t="shared" si="1"/>
        <v>56397.585500000001</v>
      </c>
      <c r="H53" s="29" t="str">
        <f t="shared" si="2"/>
        <v/>
      </c>
      <c r="I53" s="34">
        <v>1.5</v>
      </c>
      <c r="J53" s="36">
        <v>1991.4497741935484</v>
      </c>
      <c r="K53" s="30"/>
      <c r="L53" s="28">
        <v>0</v>
      </c>
      <c r="M53" s="28">
        <v>0</v>
      </c>
      <c r="N53" s="31"/>
      <c r="O53" s="28">
        <v>0</v>
      </c>
      <c r="P53" s="28">
        <v>0</v>
      </c>
      <c r="Q53" s="20"/>
      <c r="R53" s="20"/>
      <c r="S53" s="14"/>
      <c r="T53" s="20"/>
      <c r="U53" s="20"/>
      <c r="V53" s="20"/>
      <c r="W53" s="5"/>
      <c r="X53" s="5"/>
      <c r="Y53" s="6"/>
      <c r="Z53" s="5"/>
      <c r="AA53" s="5"/>
      <c r="AB53" s="5"/>
    </row>
    <row r="54" spans="1:28" ht="15.75">
      <c r="A54" s="2"/>
      <c r="B54" s="24" t="s">
        <v>55</v>
      </c>
      <c r="C54" s="24" t="s">
        <v>160</v>
      </c>
      <c r="D54" s="28">
        <v>9919034</v>
      </c>
      <c r="E54" s="28">
        <v>6783092.4239999996</v>
      </c>
      <c r="F54" s="28">
        <v>9919034</v>
      </c>
      <c r="G54" s="28">
        <f t="shared" si="1"/>
        <v>3135941.5760000004</v>
      </c>
      <c r="H54" s="29" t="str">
        <f t="shared" si="2"/>
        <v/>
      </c>
      <c r="I54" s="34">
        <v>1.4999999999999998</v>
      </c>
      <c r="J54" s="36">
        <v>1122.5081789898722</v>
      </c>
      <c r="K54" s="30"/>
      <c r="L54" s="28">
        <v>2281107.5759999999</v>
      </c>
      <c r="M54" s="28">
        <v>2281107.58</v>
      </c>
      <c r="N54" s="31"/>
      <c r="O54" s="28">
        <v>377.49182101012775</v>
      </c>
      <c r="P54" s="28">
        <v>377.49182101012775</v>
      </c>
      <c r="Q54" s="20"/>
      <c r="R54" s="20"/>
      <c r="S54" s="14"/>
      <c r="T54" s="20"/>
      <c r="U54" s="20"/>
      <c r="V54" s="20"/>
      <c r="W54" s="5"/>
      <c r="X54" s="5"/>
      <c r="Y54" s="6"/>
      <c r="Z54" s="5"/>
      <c r="AA54" s="5"/>
      <c r="AB54" s="5"/>
    </row>
    <row r="55" spans="1:28" ht="15.75">
      <c r="A55" s="2"/>
      <c r="B55" s="24" t="s">
        <v>163</v>
      </c>
      <c r="C55" s="24" t="s">
        <v>164</v>
      </c>
      <c r="D55" s="28">
        <v>150000</v>
      </c>
      <c r="E55" s="28">
        <v>116923.458</v>
      </c>
      <c r="F55" s="28">
        <v>150000</v>
      </c>
      <c r="G55" s="28">
        <f t="shared" si="1"/>
        <v>33076.542000000001</v>
      </c>
      <c r="H55" s="29" t="str">
        <f t="shared" si="2"/>
        <v/>
      </c>
      <c r="I55" s="34">
        <v>1.5</v>
      </c>
      <c r="J55" s="36">
        <v>1290.5458940397352</v>
      </c>
      <c r="K55" s="30"/>
      <c r="L55" s="28">
        <v>18976.541999999987</v>
      </c>
      <c r="M55" s="28">
        <v>18976.54</v>
      </c>
      <c r="N55" s="31"/>
      <c r="O55" s="28">
        <v>209.45410596026477</v>
      </c>
      <c r="P55" s="28">
        <v>209.45410596026477</v>
      </c>
      <c r="Q55" s="20"/>
      <c r="R55" s="20"/>
      <c r="S55" s="14"/>
      <c r="T55" s="20"/>
      <c r="U55" s="20"/>
      <c r="V55" s="20"/>
      <c r="W55" s="5"/>
      <c r="X55" s="5"/>
      <c r="Y55" s="6"/>
      <c r="Z55" s="5"/>
      <c r="AA55" s="5"/>
      <c r="AB55" s="5"/>
    </row>
    <row r="56" spans="1:28" ht="15.75">
      <c r="A56" s="2"/>
      <c r="B56" s="24" t="s">
        <v>59</v>
      </c>
      <c r="C56" s="24" t="s">
        <v>167</v>
      </c>
      <c r="D56" s="28">
        <v>298300</v>
      </c>
      <c r="E56" s="28">
        <v>298300</v>
      </c>
      <c r="F56" s="28">
        <v>298300</v>
      </c>
      <c r="G56" s="28">
        <f t="shared" si="1"/>
        <v>0</v>
      </c>
      <c r="H56" s="29" t="str">
        <f t="shared" si="2"/>
        <v/>
      </c>
      <c r="I56" s="34">
        <v>1.5</v>
      </c>
      <c r="J56" s="36">
        <v>1212.0932161284159</v>
      </c>
      <c r="K56" s="30"/>
      <c r="L56" s="28">
        <v>75330.809999999983</v>
      </c>
      <c r="M56" s="28">
        <v>70810.960000000006</v>
      </c>
      <c r="N56" s="31"/>
      <c r="O56" s="28">
        <v>287.90678387158414</v>
      </c>
      <c r="P56" s="28">
        <v>270.63237683928907</v>
      </c>
      <c r="Q56" s="20"/>
      <c r="R56" s="20"/>
      <c r="S56" s="14"/>
      <c r="T56" s="20"/>
      <c r="U56" s="20"/>
      <c r="V56" s="20"/>
      <c r="W56" s="5"/>
      <c r="X56" s="5"/>
      <c r="Y56" s="6"/>
      <c r="Z56" s="5"/>
      <c r="AA56" s="5"/>
      <c r="AB56" s="5"/>
    </row>
    <row r="57" spans="1:28" ht="15.75">
      <c r="A57" s="2"/>
      <c r="B57" s="24" t="s">
        <v>30</v>
      </c>
      <c r="C57" s="24" t="s">
        <v>169</v>
      </c>
      <c r="D57" s="28">
        <v>18325</v>
      </c>
      <c r="E57" s="28">
        <v>18325</v>
      </c>
      <c r="F57" s="28">
        <v>18325</v>
      </c>
      <c r="G57" s="28">
        <f t="shared" si="1"/>
        <v>0</v>
      </c>
      <c r="H57" s="29" t="str">
        <f t="shared" si="2"/>
        <v/>
      </c>
      <c r="I57" s="34">
        <v>1.5</v>
      </c>
      <c r="J57" s="36">
        <v>445.7527288732395</v>
      </c>
      <c r="K57" s="30"/>
      <c r="L57" s="28">
        <v>59881.244999999995</v>
      </c>
      <c r="M57" s="28">
        <v>43513.7</v>
      </c>
      <c r="N57" s="31"/>
      <c r="O57" s="28">
        <v>1054.2472711267606</v>
      </c>
      <c r="P57" s="28">
        <v>766.08635035211273</v>
      </c>
      <c r="Q57" s="20"/>
      <c r="R57" s="20"/>
      <c r="S57" s="14"/>
      <c r="T57" s="20"/>
      <c r="U57" s="20"/>
      <c r="V57" s="20"/>
      <c r="W57" s="5"/>
      <c r="X57" s="5"/>
      <c r="Y57" s="6"/>
      <c r="Z57" s="5"/>
      <c r="AA57" s="5"/>
      <c r="AB57" s="5"/>
    </row>
    <row r="58" spans="1:28" ht="15.75">
      <c r="A58" s="2"/>
      <c r="B58" s="24" t="s">
        <v>62</v>
      </c>
      <c r="C58" s="24" t="s">
        <v>171</v>
      </c>
      <c r="D58" s="28">
        <v>185000</v>
      </c>
      <c r="E58" s="28">
        <v>181607.20873690909</v>
      </c>
      <c r="F58" s="28">
        <v>185000</v>
      </c>
      <c r="G58" s="28">
        <f t="shared" si="1"/>
        <v>3392.7912630909123</v>
      </c>
      <c r="H58" s="29" t="str">
        <f t="shared" si="2"/>
        <v/>
      </c>
      <c r="I58" s="34">
        <v>1.4999999999999998</v>
      </c>
      <c r="J58" s="36">
        <v>872.69201699619941</v>
      </c>
      <c r="K58" s="30"/>
      <c r="L58" s="28">
        <v>130542.7912630909</v>
      </c>
      <c r="M58" s="28">
        <v>130542.79</v>
      </c>
      <c r="N58" s="31"/>
      <c r="O58" s="28">
        <v>627.30798300380059</v>
      </c>
      <c r="P58" s="28">
        <v>627.30798300380059</v>
      </c>
      <c r="Q58" s="20"/>
      <c r="R58" s="20"/>
      <c r="S58" s="14"/>
      <c r="T58" s="20"/>
      <c r="U58" s="20"/>
      <c r="V58" s="20"/>
      <c r="W58" s="5"/>
      <c r="X58" s="5"/>
      <c r="Y58" s="6"/>
      <c r="Z58" s="5"/>
      <c r="AA58" s="5"/>
      <c r="AB58" s="5"/>
    </row>
    <row r="59" spans="1:28" ht="15.75">
      <c r="A59" s="2"/>
      <c r="B59" s="24" t="s">
        <v>33</v>
      </c>
      <c r="C59" s="24" t="s">
        <v>173</v>
      </c>
      <c r="D59" s="28">
        <v>60000</v>
      </c>
      <c r="E59" s="28">
        <v>60000</v>
      </c>
      <c r="F59" s="28">
        <v>60000</v>
      </c>
      <c r="G59" s="28">
        <f t="shared" si="1"/>
        <v>0</v>
      </c>
      <c r="H59" s="29" t="str">
        <f t="shared" si="2"/>
        <v/>
      </c>
      <c r="I59" s="34">
        <v>1.5</v>
      </c>
      <c r="J59" s="36">
        <v>2179.0251778342531</v>
      </c>
      <c r="K59" s="30"/>
      <c r="L59" s="28">
        <v>0</v>
      </c>
      <c r="M59" s="28">
        <v>0</v>
      </c>
      <c r="N59" s="31"/>
      <c r="O59" s="28">
        <v>0</v>
      </c>
      <c r="P59" s="28">
        <v>0</v>
      </c>
      <c r="Q59" s="20"/>
      <c r="R59" s="20"/>
      <c r="S59" s="14"/>
      <c r="T59" s="20"/>
      <c r="U59" s="20"/>
      <c r="V59" s="20"/>
      <c r="W59" s="5"/>
      <c r="X59" s="5"/>
      <c r="Y59" s="6"/>
      <c r="Z59" s="5"/>
      <c r="AA59" s="5"/>
      <c r="AB59" s="8"/>
    </row>
    <row r="60" spans="1:28" ht="15.75">
      <c r="A60" s="2"/>
      <c r="B60" s="24" t="s">
        <v>175</v>
      </c>
      <c r="C60" s="24" t="s">
        <v>176</v>
      </c>
      <c r="D60" s="28">
        <v>100000</v>
      </c>
      <c r="E60" s="28">
        <v>99448</v>
      </c>
      <c r="F60" s="28">
        <v>99448</v>
      </c>
      <c r="G60" s="28">
        <f t="shared" si="1"/>
        <v>0</v>
      </c>
      <c r="H60" s="29" t="str">
        <f t="shared" si="2"/>
        <v/>
      </c>
      <c r="I60" s="34">
        <v>1.5</v>
      </c>
      <c r="J60" s="36">
        <v>464.75860867359955</v>
      </c>
      <c r="K60" s="30"/>
      <c r="L60" s="28">
        <v>225755.09020654814</v>
      </c>
      <c r="M60" s="28">
        <v>221239.99</v>
      </c>
      <c r="N60" s="31"/>
      <c r="O60" s="28">
        <v>1035.2413913264004</v>
      </c>
      <c r="P60" s="28">
        <v>1014.5365634998724</v>
      </c>
      <c r="Q60" s="20"/>
      <c r="R60" s="20"/>
      <c r="S60" s="14"/>
      <c r="T60" s="20"/>
      <c r="U60" s="20"/>
      <c r="V60" s="20"/>
      <c r="W60" s="5"/>
      <c r="X60" s="5"/>
      <c r="Y60" s="6"/>
      <c r="Z60" s="5"/>
      <c r="AA60" s="5"/>
      <c r="AB60" s="5"/>
    </row>
    <row r="61" spans="1:28" ht="15.75">
      <c r="A61" s="2"/>
      <c r="B61" s="24" t="s">
        <v>66</v>
      </c>
      <c r="C61" s="24" t="s">
        <v>178</v>
      </c>
      <c r="D61" s="28">
        <v>450000</v>
      </c>
      <c r="E61" s="28">
        <v>450000</v>
      </c>
      <c r="F61" s="28">
        <v>450000</v>
      </c>
      <c r="G61" s="28">
        <f t="shared" si="1"/>
        <v>0</v>
      </c>
      <c r="H61" s="29" t="str">
        <f t="shared" si="2"/>
        <v/>
      </c>
      <c r="I61" s="34">
        <v>1.5</v>
      </c>
      <c r="J61" s="36">
        <v>1295.8657629251072</v>
      </c>
      <c r="K61" s="30"/>
      <c r="L61" s="28">
        <v>71426.569552504981</v>
      </c>
      <c r="M61" s="28">
        <v>70950.39</v>
      </c>
      <c r="N61" s="31"/>
      <c r="O61" s="28">
        <v>204.13423707489278</v>
      </c>
      <c r="P61" s="28">
        <v>202.77334216106019</v>
      </c>
      <c r="Q61" s="20"/>
      <c r="R61" s="20"/>
      <c r="S61" s="14"/>
      <c r="T61" s="20"/>
      <c r="U61" s="20"/>
      <c r="V61" s="20"/>
      <c r="W61" s="5"/>
      <c r="X61" s="5"/>
      <c r="Y61" s="6"/>
      <c r="Z61" s="5"/>
      <c r="AA61" s="5"/>
      <c r="AB61" s="5"/>
    </row>
    <row r="62" spans="1:28" ht="15.75">
      <c r="A62" s="2"/>
      <c r="B62" s="24" t="s">
        <v>180</v>
      </c>
      <c r="C62" s="24" t="s">
        <v>181</v>
      </c>
      <c r="D62" s="28">
        <v>10537658</v>
      </c>
      <c r="E62" s="28">
        <v>10537658</v>
      </c>
      <c r="F62" s="28">
        <v>10537658</v>
      </c>
      <c r="G62" s="28">
        <f t="shared" si="1"/>
        <v>0</v>
      </c>
      <c r="H62" s="29" t="str">
        <f t="shared" si="2"/>
        <v/>
      </c>
      <c r="I62" s="34">
        <v>1.5</v>
      </c>
      <c r="J62" s="36">
        <v>598.31615301669808</v>
      </c>
      <c r="K62" s="30"/>
      <c r="L62" s="28">
        <v>16097130.5415</v>
      </c>
      <c r="M62" s="28">
        <v>15882502.130000001</v>
      </c>
      <c r="N62" s="31"/>
      <c r="O62" s="28">
        <v>901.68384698330192</v>
      </c>
      <c r="P62" s="28">
        <v>889.66139569019117</v>
      </c>
      <c r="Q62" s="20"/>
      <c r="R62" s="20"/>
      <c r="S62" s="14"/>
      <c r="T62" s="20"/>
      <c r="U62" s="20"/>
      <c r="V62" s="20"/>
      <c r="W62" s="5"/>
      <c r="X62" s="5"/>
      <c r="Y62" s="6"/>
      <c r="Z62" s="5"/>
      <c r="AA62" s="5"/>
      <c r="AB62" s="5"/>
    </row>
    <row r="63" spans="1:28" ht="15.75">
      <c r="A63" s="2"/>
      <c r="B63" s="24" t="s">
        <v>70</v>
      </c>
      <c r="C63" s="24" t="s">
        <v>183</v>
      </c>
      <c r="D63" s="28">
        <v>1850000</v>
      </c>
      <c r="E63" s="28">
        <v>1750673.2080000001</v>
      </c>
      <c r="F63" s="28">
        <v>1850000</v>
      </c>
      <c r="G63" s="28">
        <f t="shared" si="1"/>
        <v>99326.791999999899</v>
      </c>
      <c r="H63" s="29" t="str">
        <f t="shared" si="2"/>
        <v/>
      </c>
      <c r="I63" s="34">
        <v>1.5</v>
      </c>
      <c r="J63" s="36">
        <v>828.57592185037424</v>
      </c>
      <c r="K63" s="30"/>
      <c r="L63" s="28">
        <v>1418631.7919999997</v>
      </c>
      <c r="M63" s="28">
        <v>1418631.79</v>
      </c>
      <c r="N63" s="31"/>
      <c r="O63" s="28">
        <v>671.42407814962576</v>
      </c>
      <c r="P63" s="28">
        <v>671.42407814962576</v>
      </c>
      <c r="Q63" s="20"/>
      <c r="R63" s="20"/>
      <c r="S63" s="14"/>
      <c r="T63" s="20"/>
      <c r="U63" s="20"/>
      <c r="V63" s="20"/>
      <c r="W63" s="5"/>
      <c r="X63" s="5"/>
      <c r="Y63" s="6"/>
      <c r="Z63" s="5"/>
      <c r="AA63" s="5"/>
      <c r="AB63" s="5"/>
    </row>
    <row r="64" spans="1:28" ht="15.75">
      <c r="A64" s="2"/>
      <c r="B64" s="24" t="s">
        <v>37</v>
      </c>
      <c r="C64" s="24" t="s">
        <v>185</v>
      </c>
      <c r="D64" s="28">
        <v>0</v>
      </c>
      <c r="E64" s="28">
        <v>0</v>
      </c>
      <c r="F64" s="28">
        <v>0</v>
      </c>
      <c r="G64" s="28">
        <f t="shared" si="1"/>
        <v>0</v>
      </c>
      <c r="H64" s="29" t="str">
        <f t="shared" si="2"/>
        <v/>
      </c>
      <c r="I64" s="34">
        <v>0.67292308632533138</v>
      </c>
      <c r="J64" s="36">
        <v>2500</v>
      </c>
      <c r="K64" s="30"/>
      <c r="L64" s="28">
        <v>0</v>
      </c>
      <c r="M64" s="28">
        <v>0</v>
      </c>
      <c r="N64" s="31"/>
      <c r="O64" s="28">
        <v>0</v>
      </c>
      <c r="P64" s="28">
        <v>0</v>
      </c>
      <c r="Q64" s="20"/>
      <c r="R64" s="20"/>
      <c r="S64" s="14"/>
      <c r="T64" s="20"/>
      <c r="U64" s="20"/>
      <c r="V64" s="20"/>
      <c r="W64" s="5"/>
      <c r="X64" s="5"/>
      <c r="Y64" s="6"/>
      <c r="Z64" s="5"/>
      <c r="AA64" s="5"/>
      <c r="AB64" s="5"/>
    </row>
    <row r="65" spans="1:28" ht="15.75">
      <c r="A65" s="2"/>
      <c r="B65" s="24" t="s">
        <v>73</v>
      </c>
      <c r="C65" s="24" t="s">
        <v>187</v>
      </c>
      <c r="D65" s="28">
        <v>75000</v>
      </c>
      <c r="E65" s="28">
        <v>75000</v>
      </c>
      <c r="F65" s="28">
        <v>75000</v>
      </c>
      <c r="G65" s="28">
        <f t="shared" si="1"/>
        <v>0</v>
      </c>
      <c r="H65" s="29" t="str">
        <f t="shared" si="2"/>
        <v/>
      </c>
      <c r="I65" s="34">
        <v>1.5</v>
      </c>
      <c r="J65" s="36">
        <v>2496.4819954128443</v>
      </c>
      <c r="K65" s="30"/>
      <c r="L65" s="28">
        <v>0</v>
      </c>
      <c r="M65" s="28">
        <v>0</v>
      </c>
      <c r="N65" s="31"/>
      <c r="O65" s="28">
        <v>0</v>
      </c>
      <c r="P65" s="28">
        <v>0</v>
      </c>
      <c r="Q65" s="20"/>
      <c r="R65" s="20"/>
      <c r="S65" s="14"/>
      <c r="T65" s="20"/>
      <c r="U65" s="20"/>
      <c r="V65" s="20"/>
      <c r="W65" s="5"/>
      <c r="X65" s="5"/>
      <c r="Y65" s="6"/>
      <c r="Z65" s="5"/>
      <c r="AA65" s="5"/>
      <c r="AB65" s="5"/>
    </row>
    <row r="66" spans="1:28" ht="15.75">
      <c r="A66" s="2"/>
      <c r="B66" s="24" t="s">
        <v>189</v>
      </c>
      <c r="C66" s="24" t="s">
        <v>190</v>
      </c>
      <c r="D66" s="28">
        <v>1080000</v>
      </c>
      <c r="E66" s="28">
        <v>798175</v>
      </c>
      <c r="F66" s="28">
        <v>798175</v>
      </c>
      <c r="G66" s="28">
        <f t="shared" si="1"/>
        <v>0</v>
      </c>
      <c r="H66" s="29" t="str">
        <f t="shared" si="2"/>
        <v/>
      </c>
      <c r="I66" s="34">
        <v>1.317135082682221</v>
      </c>
      <c r="J66" s="36">
        <v>2500</v>
      </c>
      <c r="K66" s="30"/>
      <c r="L66" s="28">
        <v>0</v>
      </c>
      <c r="M66" s="28">
        <v>0</v>
      </c>
      <c r="N66" s="31"/>
      <c r="O66" s="28">
        <v>0</v>
      </c>
      <c r="P66" s="28">
        <v>0</v>
      </c>
      <c r="Q66" s="20"/>
      <c r="R66" s="20"/>
      <c r="S66" s="14"/>
      <c r="T66" s="20"/>
      <c r="U66" s="20"/>
      <c r="V66" s="20"/>
      <c r="W66" s="5"/>
      <c r="X66" s="5"/>
      <c r="Y66" s="6"/>
      <c r="Z66" s="5"/>
      <c r="AA66" s="5"/>
      <c r="AB66" s="5"/>
    </row>
    <row r="67" spans="1:28" ht="15.75">
      <c r="A67" s="2"/>
      <c r="B67" s="24" t="s">
        <v>192</v>
      </c>
      <c r="C67" s="24" t="s">
        <v>193</v>
      </c>
      <c r="D67" s="28">
        <v>1860865</v>
      </c>
      <c r="E67" s="28">
        <v>1017576.2745000001</v>
      </c>
      <c r="F67" s="28">
        <v>1860865</v>
      </c>
      <c r="G67" s="28">
        <f t="shared" si="1"/>
        <v>843288.72549999994</v>
      </c>
      <c r="H67" s="29" t="str">
        <f t="shared" si="2"/>
        <v/>
      </c>
      <c r="I67" s="34">
        <v>1.5</v>
      </c>
      <c r="J67" s="36">
        <v>428.87030100855992</v>
      </c>
      <c r="K67" s="30"/>
      <c r="L67" s="28">
        <v>2541458.7255000002</v>
      </c>
      <c r="M67" s="28">
        <v>2541458.73</v>
      </c>
      <c r="N67" s="31"/>
      <c r="O67" s="28">
        <v>1071.1296989914401</v>
      </c>
      <c r="P67" s="28">
        <v>1071.1296989914401</v>
      </c>
      <c r="Q67" s="20"/>
      <c r="R67" s="20"/>
      <c r="S67" s="14"/>
      <c r="T67" s="20"/>
      <c r="U67" s="20"/>
      <c r="V67" s="20"/>
      <c r="W67" s="5"/>
      <c r="X67" s="5"/>
      <c r="Y67" s="6"/>
      <c r="Z67" s="5"/>
      <c r="AA67" s="5"/>
      <c r="AB67" s="5"/>
    </row>
    <row r="68" spans="1:28" ht="15.75">
      <c r="A68" s="2"/>
      <c r="B68" s="24" t="s">
        <v>195</v>
      </c>
      <c r="C68" s="24" t="s">
        <v>196</v>
      </c>
      <c r="D68" s="28">
        <v>8460547</v>
      </c>
      <c r="E68" s="28">
        <v>6485279.1540000001</v>
      </c>
      <c r="F68" s="28">
        <v>8460547</v>
      </c>
      <c r="G68" s="28">
        <f t="shared" si="1"/>
        <v>1975267.8459999999</v>
      </c>
      <c r="H68" s="29" t="str">
        <f t="shared" si="2"/>
        <v/>
      </c>
      <c r="I68" s="34">
        <v>1.5</v>
      </c>
      <c r="J68" s="36">
        <v>2197.2898956120471</v>
      </c>
      <c r="K68" s="30"/>
      <c r="L68" s="28">
        <v>0</v>
      </c>
      <c r="M68" s="28">
        <v>0</v>
      </c>
      <c r="N68" s="31"/>
      <c r="O68" s="28">
        <v>0</v>
      </c>
      <c r="P68" s="28">
        <v>0</v>
      </c>
      <c r="Q68" s="20"/>
      <c r="R68" s="20"/>
      <c r="S68" s="14"/>
      <c r="T68" s="20"/>
      <c r="U68" s="20"/>
      <c r="V68" s="20"/>
      <c r="W68" s="5"/>
      <c r="X68" s="5"/>
      <c r="Y68" s="6"/>
      <c r="Z68" s="5"/>
      <c r="AA68" s="5"/>
      <c r="AB68" s="5"/>
    </row>
    <row r="69" spans="1:28" ht="15.75">
      <c r="A69" s="2"/>
      <c r="B69" s="24" t="s">
        <v>198</v>
      </c>
      <c r="C69" s="24" t="s">
        <v>199</v>
      </c>
      <c r="D69" s="28">
        <v>787147</v>
      </c>
      <c r="E69" s="28">
        <v>723424.65</v>
      </c>
      <c r="F69" s="28">
        <v>787147</v>
      </c>
      <c r="G69" s="28">
        <f t="shared" si="1"/>
        <v>63722.349999999977</v>
      </c>
      <c r="H69" s="29" t="str">
        <f t="shared" si="2"/>
        <v/>
      </c>
      <c r="I69" s="34">
        <v>1.5</v>
      </c>
      <c r="J69" s="36">
        <v>752.6735439165991</v>
      </c>
      <c r="K69" s="30"/>
      <c r="L69" s="28">
        <v>718285.35</v>
      </c>
      <c r="M69" s="28">
        <v>718285.35</v>
      </c>
      <c r="N69" s="31"/>
      <c r="O69" s="28">
        <v>747.3264560834009</v>
      </c>
      <c r="P69" s="28">
        <v>747.3264560834009</v>
      </c>
      <c r="Q69" s="20"/>
      <c r="R69" s="20"/>
      <c r="S69" s="14"/>
      <c r="T69" s="20"/>
      <c r="U69" s="20"/>
      <c r="V69" s="20"/>
      <c r="W69" s="5"/>
      <c r="X69" s="5"/>
      <c r="Y69" s="6"/>
      <c r="Z69" s="5"/>
      <c r="AA69" s="5"/>
      <c r="AB69" s="5"/>
    </row>
    <row r="70" spans="1:28" ht="15.75">
      <c r="A70" s="2"/>
      <c r="B70" s="24" t="s">
        <v>201</v>
      </c>
      <c r="C70" s="24" t="s">
        <v>202</v>
      </c>
      <c r="D70" s="28">
        <v>505924</v>
      </c>
      <c r="E70" s="28">
        <v>327917.56949999998</v>
      </c>
      <c r="F70" s="28">
        <v>505924</v>
      </c>
      <c r="G70" s="28">
        <f t="shared" si="1"/>
        <v>178006.43050000002</v>
      </c>
      <c r="H70" s="29" t="str">
        <f t="shared" si="2"/>
        <v/>
      </c>
      <c r="I70" s="34">
        <v>1.5</v>
      </c>
      <c r="J70" s="36">
        <v>1644.9338826185101</v>
      </c>
      <c r="K70" s="30"/>
      <c r="L70" s="28">
        <v>0</v>
      </c>
      <c r="M70" s="28">
        <v>0</v>
      </c>
      <c r="N70" s="31"/>
      <c r="O70" s="28">
        <v>0</v>
      </c>
      <c r="P70" s="28">
        <v>0</v>
      </c>
      <c r="Q70" s="20"/>
      <c r="R70" s="20"/>
      <c r="S70" s="14"/>
      <c r="T70" s="20"/>
      <c r="U70" s="20"/>
      <c r="V70" s="20"/>
      <c r="W70" s="5"/>
      <c r="X70" s="5"/>
      <c r="Y70" s="6"/>
      <c r="Z70" s="5"/>
      <c r="AA70" s="5"/>
      <c r="AB70" s="5"/>
    </row>
    <row r="71" spans="1:28" ht="15.75">
      <c r="A71" s="2"/>
      <c r="B71" s="24" t="s">
        <v>204</v>
      </c>
      <c r="C71" s="24" t="s">
        <v>205</v>
      </c>
      <c r="D71" s="28">
        <v>842366</v>
      </c>
      <c r="E71" s="28">
        <v>311908.86749999999</v>
      </c>
      <c r="F71" s="28">
        <v>842366</v>
      </c>
      <c r="G71" s="28">
        <f t="shared" si="1"/>
        <v>530457.13250000007</v>
      </c>
      <c r="H71" s="29" t="str">
        <f t="shared" si="2"/>
        <v/>
      </c>
      <c r="I71" s="34">
        <v>1.5</v>
      </c>
      <c r="J71" s="36">
        <v>640.18075510036533</v>
      </c>
      <c r="K71" s="30"/>
      <c r="L71" s="28">
        <v>418921.13250000001</v>
      </c>
      <c r="M71" s="28">
        <v>418921.13</v>
      </c>
      <c r="N71" s="31"/>
      <c r="O71" s="28">
        <v>859.81924489963467</v>
      </c>
      <c r="P71" s="28">
        <v>859.81924489963467</v>
      </c>
      <c r="Q71" s="20"/>
      <c r="R71" s="20"/>
      <c r="S71" s="14"/>
      <c r="T71" s="20"/>
      <c r="U71" s="20"/>
      <c r="V71" s="20"/>
      <c r="W71" s="5"/>
      <c r="X71" s="5"/>
      <c r="Y71" s="6"/>
      <c r="Z71" s="5"/>
      <c r="AA71" s="5"/>
      <c r="AB71" s="5"/>
    </row>
    <row r="72" spans="1:28" ht="15.75">
      <c r="A72" s="2"/>
      <c r="B72" s="24" t="s">
        <v>207</v>
      </c>
      <c r="C72" s="24" t="s">
        <v>208</v>
      </c>
      <c r="D72" s="28">
        <v>1370000</v>
      </c>
      <c r="E72" s="28">
        <v>1209207.1214999999</v>
      </c>
      <c r="F72" s="28">
        <v>1370000</v>
      </c>
      <c r="G72" s="28">
        <f t="shared" si="1"/>
        <v>160792.87850000011</v>
      </c>
      <c r="H72" s="29" t="str">
        <f t="shared" si="2"/>
        <v/>
      </c>
      <c r="I72" s="34">
        <v>1.4999999999999998</v>
      </c>
      <c r="J72" s="36">
        <v>699.52570070750483</v>
      </c>
      <c r="K72" s="30"/>
      <c r="L72" s="28">
        <v>1383707.8785000001</v>
      </c>
      <c r="M72" s="28">
        <v>1383707.88</v>
      </c>
      <c r="N72" s="31"/>
      <c r="O72" s="28">
        <v>800.47429929249517</v>
      </c>
      <c r="P72" s="28">
        <v>800.47429929249517</v>
      </c>
      <c r="Q72" s="20"/>
      <c r="R72" s="20"/>
      <c r="S72" s="14"/>
      <c r="T72" s="20"/>
      <c r="U72" s="20"/>
      <c r="V72" s="20"/>
      <c r="W72" s="5"/>
      <c r="X72" s="5"/>
      <c r="Y72" s="6"/>
      <c r="Z72" s="5"/>
      <c r="AA72" s="5"/>
      <c r="AB72" s="5"/>
    </row>
    <row r="73" spans="1:28" ht="15.75">
      <c r="A73" s="2"/>
      <c r="B73" s="24" t="s">
        <v>210</v>
      </c>
      <c r="C73" s="24" t="s">
        <v>211</v>
      </c>
      <c r="D73" s="28">
        <v>6718758</v>
      </c>
      <c r="E73" s="28">
        <v>6154329.0044999998</v>
      </c>
      <c r="F73" s="28">
        <v>6718758</v>
      </c>
      <c r="G73" s="28">
        <f t="shared" si="1"/>
        <v>564428.99550000019</v>
      </c>
      <c r="H73" s="29" t="str">
        <f t="shared" si="2"/>
        <v/>
      </c>
      <c r="I73" s="34">
        <v>1.5</v>
      </c>
      <c r="J73" s="36">
        <v>715.88269695609085</v>
      </c>
      <c r="K73" s="30"/>
      <c r="L73" s="28">
        <v>6740930.9955000002</v>
      </c>
      <c r="M73" s="28">
        <v>6740931</v>
      </c>
      <c r="N73" s="31"/>
      <c r="O73" s="28">
        <v>784.11730304390915</v>
      </c>
      <c r="P73" s="28">
        <v>784.11730304390915</v>
      </c>
      <c r="Q73" s="20"/>
      <c r="R73" s="20"/>
      <c r="S73" s="14"/>
      <c r="T73" s="20"/>
      <c r="U73" s="20"/>
      <c r="V73" s="20"/>
      <c r="W73" s="5"/>
      <c r="X73" s="5"/>
      <c r="Y73" s="6"/>
      <c r="Z73" s="5"/>
      <c r="AA73" s="5"/>
      <c r="AB73" s="5"/>
    </row>
    <row r="74" spans="1:28" ht="15.75">
      <c r="A74" s="2"/>
      <c r="B74" s="24" t="s">
        <v>213</v>
      </c>
      <c r="C74" s="24" t="s">
        <v>214</v>
      </c>
      <c r="D74" s="28">
        <v>4006060</v>
      </c>
      <c r="E74" s="28">
        <v>1379280.1395</v>
      </c>
      <c r="F74" s="28">
        <v>4006060</v>
      </c>
      <c r="G74" s="28">
        <f t="shared" ref="G74:G137" si="3">F74-E74</f>
        <v>2626779.8605</v>
      </c>
      <c r="H74" s="29" t="str">
        <f t="shared" ref="H74:H137" si="4">IF(AND(D74&gt;F74,E74&gt;F74),"*","")</f>
        <v/>
      </c>
      <c r="I74" s="34">
        <v>1.5</v>
      </c>
      <c r="J74" s="36">
        <v>545.04721841324283</v>
      </c>
      <c r="K74" s="30"/>
      <c r="L74" s="28">
        <v>2416574.8605000004</v>
      </c>
      <c r="M74" s="28">
        <v>2416574.86</v>
      </c>
      <c r="N74" s="31"/>
      <c r="O74" s="28">
        <v>954.95278158675717</v>
      </c>
      <c r="P74" s="28">
        <v>954.95278158675717</v>
      </c>
      <c r="Q74" s="20"/>
      <c r="R74" s="20"/>
      <c r="S74" s="14"/>
      <c r="T74" s="20"/>
      <c r="U74" s="20"/>
      <c r="V74" s="20"/>
      <c r="W74" s="5"/>
      <c r="X74" s="5"/>
      <c r="Y74" s="6"/>
      <c r="Z74" s="5"/>
      <c r="AA74" s="5"/>
      <c r="AB74" s="5"/>
    </row>
    <row r="75" spans="1:28" ht="15.75">
      <c r="A75" s="2"/>
      <c r="B75" s="24" t="s">
        <v>216</v>
      </c>
      <c r="C75" s="24" t="s">
        <v>217</v>
      </c>
      <c r="D75" s="28">
        <v>263500</v>
      </c>
      <c r="E75" s="28">
        <v>127425.4605</v>
      </c>
      <c r="F75" s="28">
        <v>263500</v>
      </c>
      <c r="G75" s="28">
        <f t="shared" si="3"/>
        <v>136074.53950000001</v>
      </c>
      <c r="H75" s="29" t="str">
        <f t="shared" si="4"/>
        <v/>
      </c>
      <c r="I75" s="34">
        <v>1.5</v>
      </c>
      <c r="J75" s="36">
        <v>907.84739598176111</v>
      </c>
      <c r="K75" s="30"/>
      <c r="L75" s="28">
        <v>83114.539500000014</v>
      </c>
      <c r="M75" s="28">
        <v>83114.539999999994</v>
      </c>
      <c r="N75" s="31"/>
      <c r="O75" s="28">
        <v>592.15260401823889</v>
      </c>
      <c r="P75" s="28">
        <v>592.15260401823889</v>
      </c>
      <c r="Q75" s="20"/>
      <c r="R75" s="20"/>
      <c r="S75" s="14"/>
      <c r="T75" s="20"/>
      <c r="U75" s="20"/>
      <c r="V75" s="20"/>
      <c r="W75" s="5"/>
      <c r="X75" s="5"/>
      <c r="Y75" s="6"/>
      <c r="Z75" s="5"/>
      <c r="AA75" s="5"/>
      <c r="AB75" s="5"/>
    </row>
    <row r="76" spans="1:28" ht="15.75">
      <c r="A76" s="2"/>
      <c r="B76" s="24" t="s">
        <v>77</v>
      </c>
      <c r="C76" s="24" t="s">
        <v>219</v>
      </c>
      <c r="D76" s="28">
        <v>1130000</v>
      </c>
      <c r="E76" s="28">
        <v>431252.11499999999</v>
      </c>
      <c r="F76" s="28">
        <v>1130000</v>
      </c>
      <c r="G76" s="28">
        <f t="shared" si="3"/>
        <v>698747.88500000001</v>
      </c>
      <c r="H76" s="29" t="str">
        <f t="shared" si="4"/>
        <v/>
      </c>
      <c r="I76" s="34">
        <v>1.5</v>
      </c>
      <c r="J76" s="36">
        <v>667.91412796010354</v>
      </c>
      <c r="K76" s="30"/>
      <c r="L76" s="28">
        <v>537252.88499999989</v>
      </c>
      <c r="M76" s="28">
        <v>537252.89</v>
      </c>
      <c r="N76" s="31"/>
      <c r="O76" s="28">
        <v>832.08587203989646</v>
      </c>
      <c r="P76" s="28">
        <v>832.08587203989646</v>
      </c>
      <c r="Q76" s="20"/>
      <c r="R76" s="20"/>
      <c r="S76" s="14"/>
      <c r="T76" s="20"/>
      <c r="U76" s="20"/>
      <c r="V76" s="20"/>
      <c r="W76" s="5"/>
      <c r="X76" s="5"/>
      <c r="Y76" s="6"/>
      <c r="Z76" s="5"/>
      <c r="AA76" s="5"/>
      <c r="AB76" s="5"/>
    </row>
    <row r="77" spans="1:28" ht="15.75">
      <c r="A77" s="2"/>
      <c r="B77" s="24" t="s">
        <v>81</v>
      </c>
      <c r="C77" s="24" t="s">
        <v>221</v>
      </c>
      <c r="D77" s="28">
        <v>5200000</v>
      </c>
      <c r="E77" s="28">
        <v>1907092.1924999999</v>
      </c>
      <c r="F77" s="28">
        <v>5200000</v>
      </c>
      <c r="G77" s="28">
        <f t="shared" si="3"/>
        <v>3292907.8075000001</v>
      </c>
      <c r="H77" s="29" t="str">
        <f t="shared" si="4"/>
        <v/>
      </c>
      <c r="I77" s="34">
        <v>1.4999999999999998</v>
      </c>
      <c r="J77" s="36">
        <v>582.16535276232798</v>
      </c>
      <c r="K77" s="30"/>
      <c r="L77" s="28">
        <v>3006697.8075000006</v>
      </c>
      <c r="M77" s="28">
        <v>3006697.81</v>
      </c>
      <c r="N77" s="31"/>
      <c r="O77" s="28">
        <v>917.83464723767202</v>
      </c>
      <c r="P77" s="28">
        <v>917.83464723767202</v>
      </c>
      <c r="Q77" s="20"/>
      <c r="R77" s="20"/>
      <c r="S77" s="14"/>
      <c r="T77" s="20"/>
      <c r="U77" s="20"/>
      <c r="V77" s="20"/>
      <c r="W77" s="5"/>
      <c r="X77" s="5"/>
      <c r="Y77" s="6"/>
      <c r="Z77" s="5"/>
      <c r="AA77" s="5"/>
      <c r="AB77" s="5"/>
    </row>
    <row r="78" spans="1:28" ht="15.75">
      <c r="A78" s="2"/>
      <c r="B78" s="24" t="s">
        <v>223</v>
      </c>
      <c r="C78" s="24" t="s">
        <v>224</v>
      </c>
      <c r="D78" s="28">
        <v>2975750</v>
      </c>
      <c r="E78" s="28">
        <v>960301.45050000004</v>
      </c>
      <c r="F78" s="28">
        <v>2975750</v>
      </c>
      <c r="G78" s="28">
        <f t="shared" si="3"/>
        <v>2015448.5495</v>
      </c>
      <c r="H78" s="29" t="str">
        <f t="shared" si="4"/>
        <v/>
      </c>
      <c r="I78" s="34">
        <v>1.5</v>
      </c>
      <c r="J78" s="36">
        <v>579.54221514785763</v>
      </c>
      <c r="K78" s="30"/>
      <c r="L78" s="28">
        <v>1525198.5495</v>
      </c>
      <c r="M78" s="28">
        <v>1525198.55</v>
      </c>
      <c r="N78" s="31"/>
      <c r="O78" s="28">
        <v>920.45778485214237</v>
      </c>
      <c r="P78" s="28">
        <v>920.45778485214248</v>
      </c>
      <c r="Q78" s="20"/>
      <c r="R78" s="20"/>
      <c r="S78" s="14"/>
      <c r="T78" s="20"/>
      <c r="U78" s="20"/>
      <c r="V78" s="20"/>
      <c r="W78" s="5"/>
      <c r="X78" s="5"/>
      <c r="Y78" s="6"/>
      <c r="Z78" s="5"/>
      <c r="AA78" s="5"/>
      <c r="AB78" s="5"/>
    </row>
    <row r="79" spans="1:28" ht="15.75">
      <c r="A79" s="2"/>
      <c r="B79" s="24" t="s">
        <v>226</v>
      </c>
      <c r="C79" s="24" t="s">
        <v>227</v>
      </c>
      <c r="D79" s="28">
        <v>1900742</v>
      </c>
      <c r="E79" s="28">
        <v>1705500</v>
      </c>
      <c r="F79" s="28">
        <v>1900742</v>
      </c>
      <c r="G79" s="28">
        <f t="shared" si="3"/>
        <v>195242</v>
      </c>
      <c r="H79" s="29" t="str">
        <f t="shared" si="4"/>
        <v/>
      </c>
      <c r="I79" s="34">
        <v>0.97430173461361747</v>
      </c>
      <c r="J79" s="36">
        <v>2500</v>
      </c>
      <c r="K79" s="30"/>
      <c r="L79" s="28">
        <v>0</v>
      </c>
      <c r="M79" s="28">
        <v>0</v>
      </c>
      <c r="N79" s="31"/>
      <c r="O79" s="28">
        <v>0</v>
      </c>
      <c r="P79" s="28">
        <v>0</v>
      </c>
      <c r="Q79" s="20"/>
      <c r="R79" s="20"/>
      <c r="S79" s="14"/>
      <c r="T79" s="20"/>
      <c r="U79" s="20"/>
      <c r="V79" s="20"/>
      <c r="W79" s="5"/>
      <c r="X79" s="5"/>
      <c r="Y79" s="6"/>
      <c r="Z79" s="5"/>
      <c r="AA79" s="5"/>
      <c r="AB79" s="5"/>
    </row>
    <row r="80" spans="1:28" ht="15.75">
      <c r="A80" s="2"/>
      <c r="B80" s="24" t="s">
        <v>41</v>
      </c>
      <c r="C80" s="24" t="s">
        <v>229</v>
      </c>
      <c r="D80" s="28">
        <v>800000</v>
      </c>
      <c r="E80" s="28">
        <v>357766.23450000002</v>
      </c>
      <c r="F80" s="28">
        <v>800000</v>
      </c>
      <c r="G80" s="28">
        <f t="shared" si="3"/>
        <v>442233.76549999998</v>
      </c>
      <c r="H80" s="29" t="str">
        <f t="shared" si="4"/>
        <v/>
      </c>
      <c r="I80" s="34">
        <v>1.5</v>
      </c>
      <c r="J80" s="36">
        <v>894.93017109838161</v>
      </c>
      <c r="K80" s="30"/>
      <c r="L80" s="28">
        <v>241888.76549999998</v>
      </c>
      <c r="M80" s="28">
        <v>241888.77</v>
      </c>
      <c r="N80" s="31"/>
      <c r="O80" s="28">
        <v>605.06982890161839</v>
      </c>
      <c r="P80" s="28">
        <v>605.06982890161839</v>
      </c>
      <c r="Q80" s="20"/>
      <c r="R80" s="20"/>
      <c r="S80" s="14"/>
      <c r="T80" s="20"/>
      <c r="U80" s="20"/>
      <c r="V80" s="20"/>
      <c r="W80" s="5"/>
      <c r="X80" s="5"/>
      <c r="Y80" s="6"/>
      <c r="Z80" s="5"/>
      <c r="AA80" s="5"/>
      <c r="AB80" s="5"/>
    </row>
    <row r="81" spans="1:28" ht="15.75">
      <c r="A81" s="2"/>
      <c r="B81" s="24" t="s">
        <v>231</v>
      </c>
      <c r="C81" s="24" t="s">
        <v>232</v>
      </c>
      <c r="D81" s="28">
        <v>2317041</v>
      </c>
      <c r="E81" s="28">
        <v>1103990.7825</v>
      </c>
      <c r="F81" s="28">
        <v>2317041</v>
      </c>
      <c r="G81" s="28">
        <f t="shared" si="3"/>
        <v>1213050.2175</v>
      </c>
      <c r="H81" s="29" t="str">
        <f t="shared" si="4"/>
        <v/>
      </c>
      <c r="I81" s="34">
        <v>1.5</v>
      </c>
      <c r="J81" s="36">
        <v>804.86332701490903</v>
      </c>
      <c r="K81" s="30"/>
      <c r="L81" s="28">
        <v>953484.21750000014</v>
      </c>
      <c r="M81" s="28">
        <v>953484.22</v>
      </c>
      <c r="N81" s="31"/>
      <c r="O81" s="28">
        <v>695.13667298509097</v>
      </c>
      <c r="P81" s="28">
        <v>695.13667298509097</v>
      </c>
      <c r="Q81" s="20"/>
      <c r="R81" s="20"/>
      <c r="S81" s="14"/>
      <c r="T81" s="20"/>
      <c r="U81" s="20"/>
      <c r="V81" s="20"/>
      <c r="W81" s="5"/>
      <c r="X81" s="5"/>
      <c r="Y81" s="6"/>
      <c r="Z81" s="5"/>
      <c r="AA81" s="5"/>
      <c r="AB81" s="5"/>
    </row>
    <row r="82" spans="1:28" ht="15.75">
      <c r="A82" s="2"/>
      <c r="B82" s="24" t="s">
        <v>85</v>
      </c>
      <c r="C82" s="24" t="s">
        <v>234</v>
      </c>
      <c r="D82" s="28">
        <v>2514435</v>
      </c>
      <c r="E82" s="28">
        <v>1325769.1185000001</v>
      </c>
      <c r="F82" s="28">
        <v>2514435</v>
      </c>
      <c r="G82" s="28">
        <f t="shared" si="3"/>
        <v>1188665.8814999999</v>
      </c>
      <c r="H82" s="29" t="str">
        <f t="shared" si="4"/>
        <v/>
      </c>
      <c r="I82" s="34">
        <v>1.5</v>
      </c>
      <c r="J82" s="36">
        <v>973.71332772701908</v>
      </c>
      <c r="K82" s="30"/>
      <c r="L82" s="28">
        <v>716570.8814999999</v>
      </c>
      <c r="M82" s="28">
        <v>716570.88</v>
      </c>
      <c r="N82" s="31"/>
      <c r="O82" s="28">
        <v>526.28667227298092</v>
      </c>
      <c r="P82" s="28">
        <v>526.28667227298092</v>
      </c>
      <c r="Q82" s="20"/>
      <c r="R82" s="20"/>
      <c r="S82" s="14"/>
      <c r="T82" s="20"/>
      <c r="U82" s="20"/>
      <c r="V82" s="20"/>
      <c r="W82" s="5"/>
      <c r="X82" s="5"/>
      <c r="Y82" s="6"/>
      <c r="Z82" s="5"/>
      <c r="AA82" s="5"/>
      <c r="AB82" s="5"/>
    </row>
    <row r="83" spans="1:28" ht="15.75">
      <c r="A83" s="2"/>
      <c r="B83" s="24" t="s">
        <v>236</v>
      </c>
      <c r="C83" s="24" t="s">
        <v>237</v>
      </c>
      <c r="D83" s="28">
        <v>150000</v>
      </c>
      <c r="E83" s="28">
        <v>23303.764500000001</v>
      </c>
      <c r="F83" s="28">
        <v>150000</v>
      </c>
      <c r="G83" s="28">
        <f t="shared" si="3"/>
        <v>126696.2355</v>
      </c>
      <c r="H83" s="29" t="str">
        <f t="shared" si="4"/>
        <v/>
      </c>
      <c r="I83" s="34">
        <v>1.5</v>
      </c>
      <c r="J83" s="36">
        <v>140.24050370102907</v>
      </c>
      <c r="K83" s="30"/>
      <c r="L83" s="28">
        <v>225951.23550000001</v>
      </c>
      <c r="M83" s="28">
        <v>225951.24</v>
      </c>
      <c r="N83" s="31"/>
      <c r="O83" s="28">
        <v>1359.759496298971</v>
      </c>
      <c r="P83" s="28">
        <v>1359.759496298971</v>
      </c>
      <c r="Q83" s="20"/>
      <c r="R83" s="20"/>
      <c r="S83" s="14"/>
      <c r="T83" s="20"/>
      <c r="U83" s="20"/>
      <c r="V83" s="20"/>
      <c r="W83" s="5"/>
      <c r="X83" s="5"/>
      <c r="Y83" s="6"/>
      <c r="Z83" s="5"/>
      <c r="AA83" s="5"/>
      <c r="AB83" s="5"/>
    </row>
    <row r="84" spans="1:28" ht="15.75">
      <c r="A84" s="2"/>
      <c r="B84" s="24" t="s">
        <v>89</v>
      </c>
      <c r="C84" s="24" t="s">
        <v>239</v>
      </c>
      <c r="D84" s="28">
        <v>204509</v>
      </c>
      <c r="E84" s="28">
        <v>204509</v>
      </c>
      <c r="F84" s="28">
        <v>204509</v>
      </c>
      <c r="G84" s="28">
        <f t="shared" si="3"/>
        <v>0</v>
      </c>
      <c r="H84" s="29" t="str">
        <f t="shared" si="4"/>
        <v/>
      </c>
      <c r="I84" s="34">
        <v>1.5</v>
      </c>
      <c r="J84" s="36">
        <v>1339.828243902439</v>
      </c>
      <c r="K84" s="30"/>
      <c r="L84" s="28">
        <v>26268.168000000005</v>
      </c>
      <c r="M84" s="28">
        <v>24516.959999999999</v>
      </c>
      <c r="N84" s="31"/>
      <c r="O84" s="28">
        <v>160.171756097561</v>
      </c>
      <c r="P84" s="28">
        <v>149.49363902439026</v>
      </c>
      <c r="Q84" s="20"/>
      <c r="R84" s="20"/>
      <c r="S84" s="14"/>
      <c r="T84" s="20"/>
      <c r="U84" s="20"/>
      <c r="V84" s="20"/>
      <c r="W84" s="5"/>
      <c r="X84" s="5"/>
      <c r="Y84" s="6"/>
      <c r="Z84" s="5"/>
      <c r="AA84" s="5"/>
      <c r="AB84" s="5"/>
    </row>
    <row r="85" spans="1:28" ht="15.75">
      <c r="A85" s="2"/>
      <c r="B85" s="24" t="s">
        <v>44</v>
      </c>
      <c r="C85" s="24" t="s">
        <v>241</v>
      </c>
      <c r="D85" s="28">
        <v>820000</v>
      </c>
      <c r="E85" s="28">
        <v>277727.5785</v>
      </c>
      <c r="F85" s="28">
        <v>820000</v>
      </c>
      <c r="G85" s="28">
        <f t="shared" si="3"/>
        <v>542272.42149999994</v>
      </c>
      <c r="H85" s="29" t="str">
        <f t="shared" si="4"/>
        <v/>
      </c>
      <c r="I85" s="34">
        <v>1.5</v>
      </c>
      <c r="J85" s="36">
        <v>1080.0636948743875</v>
      </c>
      <c r="K85" s="30"/>
      <c r="L85" s="28">
        <v>107982.4215</v>
      </c>
      <c r="M85" s="28">
        <v>107982.42</v>
      </c>
      <c r="N85" s="31"/>
      <c r="O85" s="28">
        <v>419.93630512561253</v>
      </c>
      <c r="P85" s="28">
        <v>419.93630512561253</v>
      </c>
      <c r="Q85" s="20"/>
      <c r="R85" s="20"/>
      <c r="S85" s="14"/>
      <c r="T85" s="20"/>
      <c r="U85" s="20"/>
      <c r="V85" s="20"/>
      <c r="W85" s="5"/>
      <c r="X85" s="5"/>
      <c r="Y85" s="6"/>
      <c r="Z85" s="5"/>
      <c r="AA85" s="5"/>
      <c r="AB85" s="5"/>
    </row>
    <row r="86" spans="1:28" ht="15.75">
      <c r="A86" s="2"/>
      <c r="B86" s="24" t="s">
        <v>48</v>
      </c>
      <c r="C86" s="24" t="s">
        <v>243</v>
      </c>
      <c r="D86" s="28">
        <v>80000</v>
      </c>
      <c r="E86" s="28">
        <v>71960.914499999999</v>
      </c>
      <c r="F86" s="28">
        <v>80000</v>
      </c>
      <c r="G86" s="28">
        <f t="shared" si="3"/>
        <v>8039.085500000001</v>
      </c>
      <c r="H86" s="29" t="str">
        <f t="shared" si="4"/>
        <v/>
      </c>
      <c r="I86" s="34">
        <v>1.5</v>
      </c>
      <c r="J86" s="36">
        <v>768.81318910256414</v>
      </c>
      <c r="K86" s="30"/>
      <c r="L86" s="28">
        <v>68439.085499999986</v>
      </c>
      <c r="M86" s="28">
        <v>68439.09</v>
      </c>
      <c r="N86" s="31"/>
      <c r="O86" s="28">
        <v>731.18681089743586</v>
      </c>
      <c r="P86" s="28">
        <v>731.18681089743586</v>
      </c>
      <c r="Q86" s="20"/>
      <c r="R86" s="20"/>
      <c r="S86" s="14"/>
      <c r="T86" s="20"/>
      <c r="U86" s="20"/>
      <c r="V86" s="20"/>
      <c r="W86" s="5"/>
      <c r="X86" s="5"/>
      <c r="Y86" s="6"/>
      <c r="Z86" s="5"/>
      <c r="AA86" s="5"/>
      <c r="AB86" s="5"/>
    </row>
    <row r="87" spans="1:28" ht="15.75">
      <c r="A87" s="2"/>
      <c r="B87" s="24" t="s">
        <v>245</v>
      </c>
      <c r="C87" s="24" t="s">
        <v>246</v>
      </c>
      <c r="D87" s="28">
        <v>500000</v>
      </c>
      <c r="E87" s="28">
        <v>144510.723</v>
      </c>
      <c r="F87" s="28">
        <v>500000</v>
      </c>
      <c r="G87" s="28">
        <f t="shared" si="3"/>
        <v>355489.277</v>
      </c>
      <c r="H87" s="29" t="str">
        <f t="shared" si="4"/>
        <v/>
      </c>
      <c r="I87" s="34">
        <v>1.5</v>
      </c>
      <c r="J87" s="36">
        <v>987.83732996103629</v>
      </c>
      <c r="K87" s="30"/>
      <c r="L87" s="28">
        <v>74924.277000000002</v>
      </c>
      <c r="M87" s="28">
        <v>74924.28</v>
      </c>
      <c r="N87" s="31"/>
      <c r="O87" s="28">
        <v>512.16267003896371</v>
      </c>
      <c r="P87" s="28">
        <v>512.16267003896371</v>
      </c>
      <c r="Q87" s="20"/>
      <c r="R87" s="20"/>
      <c r="S87" s="14"/>
      <c r="T87" s="20"/>
      <c r="U87" s="20"/>
      <c r="V87" s="20"/>
      <c r="W87" s="5"/>
      <c r="X87" s="5"/>
      <c r="Y87" s="6"/>
      <c r="Z87" s="5"/>
      <c r="AA87" s="5"/>
      <c r="AB87" s="5"/>
    </row>
    <row r="88" spans="1:28" ht="15.75">
      <c r="A88" s="2"/>
      <c r="B88" s="24" t="s">
        <v>93</v>
      </c>
      <c r="C88" s="24" t="s">
        <v>248</v>
      </c>
      <c r="D88" s="28">
        <v>2000000</v>
      </c>
      <c r="E88" s="28">
        <v>1143618.7575000001</v>
      </c>
      <c r="F88" s="28">
        <v>2000000</v>
      </c>
      <c r="G88" s="28">
        <f t="shared" si="3"/>
        <v>856381.24249999993</v>
      </c>
      <c r="H88" s="29" t="str">
        <f t="shared" si="4"/>
        <v/>
      </c>
      <c r="I88" s="34">
        <v>1.5</v>
      </c>
      <c r="J88" s="36">
        <v>1970.6352549411542</v>
      </c>
      <c r="K88" s="30"/>
      <c r="L88" s="28">
        <v>0</v>
      </c>
      <c r="M88" s="28">
        <v>0</v>
      </c>
      <c r="N88" s="31"/>
      <c r="O88" s="28">
        <v>0</v>
      </c>
      <c r="P88" s="28">
        <v>0</v>
      </c>
      <c r="Q88" s="20"/>
      <c r="R88" s="20"/>
      <c r="S88" s="14"/>
      <c r="T88" s="20"/>
      <c r="U88" s="20"/>
      <c r="V88" s="20"/>
      <c r="W88" s="5"/>
      <c r="X88" s="5"/>
      <c r="Y88" s="6"/>
      <c r="Z88" s="5"/>
      <c r="AA88" s="5"/>
      <c r="AB88" s="5"/>
    </row>
    <row r="89" spans="1:28" ht="15.75">
      <c r="A89" s="2"/>
      <c r="B89" s="24" t="s">
        <v>250</v>
      </c>
      <c r="C89" s="24" t="s">
        <v>251</v>
      </c>
      <c r="D89" s="28">
        <v>384200</v>
      </c>
      <c r="E89" s="28">
        <v>269995.67550000001</v>
      </c>
      <c r="F89" s="28">
        <v>384200</v>
      </c>
      <c r="G89" s="28">
        <f t="shared" si="3"/>
        <v>114204.32449999999</v>
      </c>
      <c r="H89" s="29" t="str">
        <f t="shared" si="4"/>
        <v/>
      </c>
      <c r="I89" s="34">
        <v>1.5</v>
      </c>
      <c r="J89" s="36">
        <v>1157.9348779860188</v>
      </c>
      <c r="K89" s="30"/>
      <c r="L89" s="28">
        <v>79759.324499999988</v>
      </c>
      <c r="M89" s="28">
        <v>79759.320000000007</v>
      </c>
      <c r="N89" s="31"/>
      <c r="O89" s="28">
        <v>342.06512201398118</v>
      </c>
      <c r="P89" s="28">
        <v>342.06512201398118</v>
      </c>
      <c r="Q89" s="20"/>
      <c r="R89" s="20"/>
      <c r="S89" s="14"/>
      <c r="T89" s="20"/>
      <c r="U89" s="20"/>
      <c r="V89" s="20"/>
      <c r="W89" s="5"/>
      <c r="X89" s="5"/>
      <c r="Y89" s="6"/>
      <c r="Z89" s="5"/>
      <c r="AA89" s="5"/>
      <c r="AB89" s="5"/>
    </row>
    <row r="90" spans="1:28" ht="15.75">
      <c r="A90" s="2"/>
      <c r="B90" s="24" t="s">
        <v>253</v>
      </c>
      <c r="C90" s="24" t="s">
        <v>254</v>
      </c>
      <c r="D90" s="28">
        <v>10000000</v>
      </c>
      <c r="E90" s="28">
        <v>5771738</v>
      </c>
      <c r="F90" s="28">
        <v>5771738</v>
      </c>
      <c r="G90" s="28">
        <f t="shared" si="3"/>
        <v>0</v>
      </c>
      <c r="H90" s="29" t="str">
        <f t="shared" si="4"/>
        <v/>
      </c>
      <c r="I90" s="34">
        <v>1.5</v>
      </c>
      <c r="J90" s="36">
        <v>1092.3923329481045</v>
      </c>
      <c r="K90" s="30"/>
      <c r="L90" s="28">
        <v>2363072.84112</v>
      </c>
      <c r="M90" s="28">
        <v>2158273.19</v>
      </c>
      <c r="N90" s="31"/>
      <c r="O90" s="28">
        <v>407.60766705189553</v>
      </c>
      <c r="P90" s="28">
        <v>372.28166924073133</v>
      </c>
      <c r="Q90" s="20"/>
      <c r="R90" s="20"/>
      <c r="S90" s="14"/>
      <c r="T90" s="20"/>
      <c r="U90" s="20"/>
      <c r="V90" s="20"/>
      <c r="W90" s="5"/>
      <c r="X90" s="5"/>
      <c r="Y90" s="6"/>
      <c r="Z90" s="5"/>
      <c r="AA90" s="5"/>
      <c r="AB90" s="5"/>
    </row>
    <row r="91" spans="1:28" ht="15.75">
      <c r="A91" s="2"/>
      <c r="B91" s="24" t="s">
        <v>256</v>
      </c>
      <c r="C91" s="24" t="s">
        <v>257</v>
      </c>
      <c r="D91" s="28">
        <v>2440000</v>
      </c>
      <c r="E91" s="28">
        <v>2440000</v>
      </c>
      <c r="F91" s="28">
        <v>2440000</v>
      </c>
      <c r="G91" s="28">
        <f t="shared" si="3"/>
        <v>0</v>
      </c>
      <c r="H91" s="29" t="str">
        <f t="shared" si="4"/>
        <v/>
      </c>
      <c r="I91" s="34">
        <v>1.0575017645697395</v>
      </c>
      <c r="J91" s="36">
        <v>2500</v>
      </c>
      <c r="K91" s="30"/>
      <c r="L91" s="28">
        <v>0</v>
      </c>
      <c r="M91" s="28">
        <v>0</v>
      </c>
      <c r="N91" s="31"/>
      <c r="O91" s="28">
        <v>0</v>
      </c>
      <c r="P91" s="28">
        <v>0</v>
      </c>
      <c r="Q91" s="20"/>
      <c r="R91" s="20"/>
      <c r="S91" s="14"/>
      <c r="T91" s="20"/>
      <c r="U91" s="20"/>
      <c r="V91" s="20"/>
      <c r="W91" s="5"/>
      <c r="X91" s="5"/>
      <c r="Y91" s="6"/>
      <c r="Z91" s="5"/>
      <c r="AA91" s="5"/>
      <c r="AB91" s="5"/>
    </row>
    <row r="92" spans="1:28" ht="15.75">
      <c r="A92" s="2"/>
      <c r="B92" s="24" t="s">
        <v>259</v>
      </c>
      <c r="C92" s="24" t="s">
        <v>260</v>
      </c>
      <c r="D92" s="28">
        <v>4300000</v>
      </c>
      <c r="E92" s="28">
        <v>3350875</v>
      </c>
      <c r="F92" s="28">
        <v>4300000</v>
      </c>
      <c r="G92" s="28">
        <f t="shared" si="3"/>
        <v>949125</v>
      </c>
      <c r="H92" s="29" t="str">
        <f t="shared" si="4"/>
        <v/>
      </c>
      <c r="I92" s="34">
        <v>0.73816403466154035</v>
      </c>
      <c r="J92" s="36">
        <v>2500</v>
      </c>
      <c r="K92" s="30"/>
      <c r="L92" s="28">
        <v>0</v>
      </c>
      <c r="M92" s="28">
        <v>0</v>
      </c>
      <c r="N92" s="31"/>
      <c r="O92" s="28">
        <v>0</v>
      </c>
      <c r="P92" s="28">
        <v>0</v>
      </c>
      <c r="Q92" s="20"/>
      <c r="R92" s="20"/>
      <c r="S92" s="14"/>
      <c r="T92" s="20"/>
      <c r="U92" s="20"/>
      <c r="V92" s="20"/>
      <c r="W92" s="5"/>
      <c r="X92" s="5"/>
      <c r="Y92" s="6"/>
      <c r="Z92" s="5"/>
      <c r="AA92" s="5"/>
      <c r="AB92" s="5"/>
    </row>
    <row r="93" spans="1:28" ht="15.75">
      <c r="A93" s="2"/>
      <c r="B93" s="24" t="s">
        <v>52</v>
      </c>
      <c r="C93" s="24" t="s">
        <v>261</v>
      </c>
      <c r="D93" s="28">
        <v>75000</v>
      </c>
      <c r="E93" s="28">
        <v>65250</v>
      </c>
      <c r="F93" s="28">
        <v>65250</v>
      </c>
      <c r="G93" s="28">
        <f t="shared" si="3"/>
        <v>0</v>
      </c>
      <c r="H93" s="29" t="str">
        <f t="shared" si="4"/>
        <v/>
      </c>
      <c r="I93" s="34">
        <v>1.0591855861155623</v>
      </c>
      <c r="J93" s="36">
        <v>2500</v>
      </c>
      <c r="K93" s="30"/>
      <c r="L93" s="28">
        <v>0</v>
      </c>
      <c r="M93" s="28">
        <v>0</v>
      </c>
      <c r="N93" s="31"/>
      <c r="O93" s="28">
        <v>0</v>
      </c>
      <c r="P93" s="28">
        <v>0</v>
      </c>
      <c r="Q93" s="20"/>
      <c r="R93" s="20"/>
      <c r="S93" s="14"/>
      <c r="T93" s="20"/>
      <c r="U93" s="20"/>
      <c r="V93" s="20"/>
      <c r="W93" s="5"/>
      <c r="X93" s="5"/>
      <c r="Y93" s="6"/>
      <c r="Z93" s="5"/>
      <c r="AA93" s="5"/>
      <c r="AB93" s="5"/>
    </row>
    <row r="94" spans="1:28" ht="15.75">
      <c r="A94" s="2"/>
      <c r="B94" s="24" t="s">
        <v>56</v>
      </c>
      <c r="C94" s="24" t="s">
        <v>262</v>
      </c>
      <c r="D94" s="28">
        <v>314681</v>
      </c>
      <c r="E94" s="28">
        <v>227500</v>
      </c>
      <c r="F94" s="28">
        <v>227500</v>
      </c>
      <c r="G94" s="28">
        <f t="shared" si="3"/>
        <v>0</v>
      </c>
      <c r="H94" s="29" t="str">
        <f t="shared" si="4"/>
        <v/>
      </c>
      <c r="I94" s="34">
        <v>0.75133608527320439</v>
      </c>
      <c r="J94" s="36">
        <v>2500</v>
      </c>
      <c r="K94" s="30"/>
      <c r="L94" s="28">
        <v>0</v>
      </c>
      <c r="M94" s="28">
        <v>0</v>
      </c>
      <c r="N94" s="31"/>
      <c r="O94" s="28">
        <v>0</v>
      </c>
      <c r="P94" s="28">
        <v>0</v>
      </c>
      <c r="Q94" s="20"/>
      <c r="R94" s="20"/>
      <c r="S94" s="14"/>
      <c r="T94" s="20"/>
      <c r="U94" s="20"/>
      <c r="V94" s="20"/>
      <c r="W94" s="5"/>
      <c r="X94" s="5"/>
      <c r="Y94" s="6"/>
      <c r="Z94" s="5"/>
      <c r="AA94" s="5"/>
      <c r="AB94" s="5"/>
    </row>
    <row r="95" spans="1:28" ht="15.75">
      <c r="A95" s="2"/>
      <c r="B95" s="24" t="s">
        <v>96</v>
      </c>
      <c r="C95" s="24" t="s">
        <v>263</v>
      </c>
      <c r="D95" s="28">
        <v>561915</v>
      </c>
      <c r="E95" s="28">
        <v>561915</v>
      </c>
      <c r="F95" s="28">
        <v>561915</v>
      </c>
      <c r="G95" s="28">
        <f t="shared" si="3"/>
        <v>0</v>
      </c>
      <c r="H95" s="29" t="str">
        <f t="shared" si="4"/>
        <v/>
      </c>
      <c r="I95" s="34">
        <v>1.5</v>
      </c>
      <c r="J95" s="36">
        <v>937.22763736996535</v>
      </c>
      <c r="K95" s="30"/>
      <c r="L95" s="28">
        <v>337573.37400000001</v>
      </c>
      <c r="M95" s="28">
        <v>337573.37</v>
      </c>
      <c r="N95" s="31"/>
      <c r="O95" s="28">
        <v>562.77236263003465</v>
      </c>
      <c r="P95" s="28">
        <v>562.77236263003465</v>
      </c>
      <c r="Q95" s="20"/>
      <c r="R95" s="20"/>
      <c r="S95" s="14"/>
      <c r="T95" s="20"/>
      <c r="U95" s="20"/>
      <c r="V95" s="20"/>
      <c r="W95" s="5"/>
      <c r="X95" s="5"/>
      <c r="Y95" s="6"/>
      <c r="Z95" s="5"/>
      <c r="AA95" s="5"/>
      <c r="AB95" s="5"/>
    </row>
    <row r="96" spans="1:28" ht="15.75">
      <c r="A96" s="2"/>
      <c r="B96" s="24" t="s">
        <v>99</v>
      </c>
      <c r="C96" s="24" t="s">
        <v>264</v>
      </c>
      <c r="D96" s="28">
        <v>3595000</v>
      </c>
      <c r="E96" s="28">
        <v>2339125</v>
      </c>
      <c r="F96" s="28">
        <v>2339125</v>
      </c>
      <c r="G96" s="28">
        <f t="shared" si="3"/>
        <v>0</v>
      </c>
      <c r="H96" s="29" t="str">
        <f t="shared" si="4"/>
        <v/>
      </c>
      <c r="I96" s="34">
        <v>1.1558501412008719</v>
      </c>
      <c r="J96" s="36">
        <v>2500</v>
      </c>
      <c r="K96" s="30"/>
      <c r="L96" s="28">
        <v>0</v>
      </c>
      <c r="M96" s="28">
        <v>0</v>
      </c>
      <c r="N96" s="31"/>
      <c r="O96" s="28">
        <v>0</v>
      </c>
      <c r="P96" s="28">
        <v>0</v>
      </c>
      <c r="Q96" s="20"/>
      <c r="R96" s="20"/>
      <c r="S96" s="14"/>
      <c r="T96" s="20"/>
      <c r="U96" s="20"/>
      <c r="V96" s="20"/>
      <c r="W96" s="5"/>
      <c r="X96" s="5"/>
      <c r="Y96" s="6"/>
      <c r="Z96" s="5"/>
      <c r="AA96" s="5"/>
      <c r="AB96" s="5"/>
    </row>
    <row r="97" spans="1:28" ht="15.75">
      <c r="A97" s="2"/>
      <c r="B97" s="24" t="s">
        <v>102</v>
      </c>
      <c r="C97" s="24" t="s">
        <v>265</v>
      </c>
      <c r="D97" s="28">
        <v>3880000</v>
      </c>
      <c r="E97" s="28">
        <v>2853475</v>
      </c>
      <c r="F97" s="28">
        <v>2853475</v>
      </c>
      <c r="G97" s="28">
        <f t="shared" si="3"/>
        <v>0</v>
      </c>
      <c r="H97" s="29" t="str">
        <f t="shared" si="4"/>
        <v/>
      </c>
      <c r="I97" s="34">
        <v>1.0551222782436811</v>
      </c>
      <c r="J97" s="36">
        <v>2500</v>
      </c>
      <c r="K97" s="30"/>
      <c r="L97" s="28">
        <v>0</v>
      </c>
      <c r="M97" s="28">
        <v>0</v>
      </c>
      <c r="N97" s="31"/>
      <c r="O97" s="28">
        <v>0</v>
      </c>
      <c r="P97" s="28">
        <v>0</v>
      </c>
      <c r="Q97" s="20"/>
      <c r="R97" s="20"/>
      <c r="S97" s="14"/>
      <c r="T97" s="20"/>
      <c r="U97" s="20"/>
      <c r="V97" s="20"/>
      <c r="W97" s="5"/>
      <c r="X97" s="5"/>
      <c r="Y97" s="6"/>
      <c r="Z97" s="5"/>
      <c r="AA97" s="5"/>
      <c r="AB97" s="5"/>
    </row>
    <row r="98" spans="1:28" ht="15.75">
      <c r="A98" s="2"/>
      <c r="B98" s="24" t="s">
        <v>266</v>
      </c>
      <c r="C98" s="24" t="s">
        <v>267</v>
      </c>
      <c r="D98" s="28">
        <v>278600000</v>
      </c>
      <c r="E98" s="28">
        <v>133885550</v>
      </c>
      <c r="F98" s="28">
        <v>133885550</v>
      </c>
      <c r="G98" s="28">
        <f t="shared" si="3"/>
        <v>0</v>
      </c>
      <c r="H98" s="29" t="str">
        <f t="shared" si="4"/>
        <v/>
      </c>
      <c r="I98" s="34">
        <v>0.54794272007935707</v>
      </c>
      <c r="J98" s="36">
        <v>2500</v>
      </c>
      <c r="K98" s="30"/>
      <c r="L98" s="28">
        <v>0</v>
      </c>
      <c r="M98" s="28">
        <v>0</v>
      </c>
      <c r="N98" s="31"/>
      <c r="O98" s="28">
        <v>0</v>
      </c>
      <c r="P98" s="28">
        <v>0</v>
      </c>
      <c r="Q98" s="20"/>
      <c r="R98" s="20"/>
      <c r="S98" s="14"/>
      <c r="T98" s="20"/>
      <c r="U98" s="20"/>
      <c r="V98" s="20"/>
      <c r="W98" s="5"/>
      <c r="X98" s="5"/>
      <c r="Y98" s="6"/>
      <c r="Z98" s="5"/>
      <c r="AA98" s="5"/>
      <c r="AB98" s="5"/>
    </row>
    <row r="99" spans="1:28" ht="15.75">
      <c r="A99" s="2"/>
      <c r="B99" s="24" t="s">
        <v>268</v>
      </c>
      <c r="C99" s="24" t="s">
        <v>269</v>
      </c>
      <c r="D99" s="28">
        <v>33000000</v>
      </c>
      <c r="E99" s="28">
        <v>24644364.441</v>
      </c>
      <c r="F99" s="28">
        <v>26000000</v>
      </c>
      <c r="G99" s="28">
        <f t="shared" si="3"/>
        <v>1355635.5590000004</v>
      </c>
      <c r="H99" s="29" t="str">
        <f t="shared" si="4"/>
        <v/>
      </c>
      <c r="I99" s="34">
        <v>1.5</v>
      </c>
      <c r="J99" s="36">
        <v>1098.525474725016</v>
      </c>
      <c r="K99" s="30"/>
      <c r="L99" s="28">
        <v>9006695.5590000022</v>
      </c>
      <c r="M99" s="28">
        <v>9006695.5600000005</v>
      </c>
      <c r="N99" s="31"/>
      <c r="O99" s="28">
        <v>401.47452527498399</v>
      </c>
      <c r="P99" s="28">
        <v>401.47452527498399</v>
      </c>
      <c r="Q99" s="20"/>
      <c r="R99" s="20"/>
      <c r="S99" s="14"/>
      <c r="T99" s="20"/>
      <c r="U99" s="20"/>
      <c r="V99" s="20"/>
      <c r="W99" s="5"/>
      <c r="X99" s="5"/>
      <c r="Y99" s="6"/>
      <c r="Z99" s="5"/>
      <c r="AA99" s="5"/>
      <c r="AB99" s="5"/>
    </row>
    <row r="100" spans="1:28" ht="15.75">
      <c r="A100" s="2"/>
      <c r="B100" s="24" t="s">
        <v>270</v>
      </c>
      <c r="C100" s="24" t="s">
        <v>271</v>
      </c>
      <c r="D100" s="28">
        <v>6320160</v>
      </c>
      <c r="E100" s="28">
        <v>6320160</v>
      </c>
      <c r="F100" s="28">
        <v>6320160</v>
      </c>
      <c r="G100" s="28">
        <f t="shared" si="3"/>
        <v>0</v>
      </c>
      <c r="H100" s="29" t="str">
        <f t="shared" si="4"/>
        <v/>
      </c>
      <c r="I100" s="34">
        <v>1.5</v>
      </c>
      <c r="J100" s="36">
        <v>1406.1386698098777</v>
      </c>
      <c r="K100" s="30"/>
      <c r="L100" s="28">
        <v>423437.55750000075</v>
      </c>
      <c r="M100" s="28">
        <v>420614.64</v>
      </c>
      <c r="N100" s="31"/>
      <c r="O100" s="28">
        <v>93.861330190122317</v>
      </c>
      <c r="P100" s="28">
        <v>93.235587988854832</v>
      </c>
      <c r="Q100" s="20"/>
      <c r="R100" s="20"/>
      <c r="S100" s="14"/>
      <c r="T100" s="20"/>
      <c r="U100" s="20"/>
      <c r="V100" s="20"/>
      <c r="W100" s="5"/>
      <c r="X100" s="5"/>
      <c r="Y100" s="6"/>
      <c r="Z100" s="5"/>
      <c r="AA100" s="5"/>
      <c r="AB100" s="5"/>
    </row>
    <row r="101" spans="1:28" ht="15.75">
      <c r="A101" s="2"/>
      <c r="B101" s="24" t="s">
        <v>272</v>
      </c>
      <c r="C101" s="24" t="s">
        <v>273</v>
      </c>
      <c r="D101" s="28">
        <v>11750000</v>
      </c>
      <c r="E101" s="28">
        <v>11129875</v>
      </c>
      <c r="F101" s="28">
        <v>11131850</v>
      </c>
      <c r="G101" s="28">
        <f t="shared" si="3"/>
        <v>1975</v>
      </c>
      <c r="H101" s="29" t="str">
        <f t="shared" si="4"/>
        <v/>
      </c>
      <c r="I101" s="34">
        <v>0.76103366602602285</v>
      </c>
      <c r="J101" s="36">
        <v>2500</v>
      </c>
      <c r="K101" s="30"/>
      <c r="L101" s="28">
        <v>0</v>
      </c>
      <c r="M101" s="28">
        <v>0</v>
      </c>
      <c r="N101" s="31"/>
      <c r="O101" s="28">
        <v>0</v>
      </c>
      <c r="P101" s="28">
        <v>0</v>
      </c>
      <c r="Q101" s="20"/>
      <c r="R101" s="20"/>
      <c r="S101" s="14"/>
      <c r="T101" s="20"/>
      <c r="U101" s="20"/>
      <c r="V101" s="20"/>
      <c r="W101" s="5"/>
      <c r="X101" s="5"/>
      <c r="Y101" s="6"/>
      <c r="Z101" s="5"/>
      <c r="AA101" s="5"/>
      <c r="AB101" s="5"/>
    </row>
    <row r="102" spans="1:28" ht="15.75">
      <c r="A102" s="2"/>
      <c r="B102" s="24" t="s">
        <v>274</v>
      </c>
      <c r="C102" s="24" t="s">
        <v>275</v>
      </c>
      <c r="D102" s="28">
        <v>47329540</v>
      </c>
      <c r="E102" s="28">
        <v>31937529.4965</v>
      </c>
      <c r="F102" s="28">
        <v>47329540</v>
      </c>
      <c r="G102" s="28">
        <f t="shared" si="3"/>
        <v>15392010.5035</v>
      </c>
      <c r="H102" s="29" t="str">
        <f t="shared" si="4"/>
        <v/>
      </c>
      <c r="I102" s="34">
        <v>1.5</v>
      </c>
      <c r="J102" s="36">
        <v>1663.9156357910201</v>
      </c>
      <c r="K102" s="30"/>
      <c r="L102" s="28">
        <v>0</v>
      </c>
      <c r="M102" s="28">
        <v>0</v>
      </c>
      <c r="N102" s="31"/>
      <c r="O102" s="28">
        <v>0</v>
      </c>
      <c r="P102" s="28">
        <v>0</v>
      </c>
      <c r="Q102" s="20"/>
      <c r="R102" s="20"/>
      <c r="S102" s="14"/>
      <c r="T102" s="20"/>
      <c r="U102" s="20"/>
      <c r="V102" s="20"/>
      <c r="W102" s="5"/>
      <c r="X102" s="5"/>
      <c r="Y102" s="6"/>
      <c r="Z102" s="5"/>
      <c r="AA102" s="5"/>
      <c r="AB102" s="5"/>
    </row>
    <row r="103" spans="1:28" ht="15.75">
      <c r="A103" s="2"/>
      <c r="B103" s="24" t="s">
        <v>276</v>
      </c>
      <c r="C103" s="24" t="s">
        <v>277</v>
      </c>
      <c r="D103" s="28">
        <v>4556285</v>
      </c>
      <c r="E103" s="28">
        <v>3916524.9999999995</v>
      </c>
      <c r="F103" s="28">
        <v>3924375</v>
      </c>
      <c r="G103" s="28">
        <f t="shared" si="3"/>
        <v>7850.0000000004657</v>
      </c>
      <c r="H103" s="29" t="str">
        <f t="shared" si="4"/>
        <v/>
      </c>
      <c r="I103" s="34">
        <v>1.2116339198613113</v>
      </c>
      <c r="J103" s="36">
        <v>2500</v>
      </c>
      <c r="K103" s="30"/>
      <c r="L103" s="28">
        <v>0</v>
      </c>
      <c r="M103" s="28">
        <v>0</v>
      </c>
      <c r="N103" s="31"/>
      <c r="O103" s="28">
        <v>0</v>
      </c>
      <c r="P103" s="28">
        <v>0</v>
      </c>
      <c r="Q103" s="20"/>
      <c r="R103" s="20"/>
      <c r="S103" s="14"/>
      <c r="T103" s="20"/>
      <c r="U103" s="20"/>
      <c r="V103" s="20"/>
      <c r="W103" s="5"/>
      <c r="X103" s="5"/>
      <c r="Y103" s="6"/>
      <c r="Z103" s="5"/>
      <c r="AA103" s="5"/>
      <c r="AB103" s="5"/>
    </row>
    <row r="104" spans="1:28" ht="15.75">
      <c r="A104" s="2"/>
      <c r="B104" s="24" t="s">
        <v>278</v>
      </c>
      <c r="C104" s="24" t="s">
        <v>279</v>
      </c>
      <c r="D104" s="28">
        <v>57151000</v>
      </c>
      <c r="E104" s="28">
        <v>38550865.297499999</v>
      </c>
      <c r="F104" s="28">
        <v>57151000</v>
      </c>
      <c r="G104" s="28">
        <f t="shared" si="3"/>
        <v>18600134.702500001</v>
      </c>
      <c r="H104" s="29" t="str">
        <f t="shared" si="4"/>
        <v/>
      </c>
      <c r="I104" s="34">
        <v>1.5</v>
      </c>
      <c r="J104" s="36">
        <v>2474.7516989061905</v>
      </c>
      <c r="K104" s="30"/>
      <c r="L104" s="28">
        <v>0</v>
      </c>
      <c r="M104" s="28">
        <v>0</v>
      </c>
      <c r="N104" s="31"/>
      <c r="O104" s="28">
        <v>0</v>
      </c>
      <c r="P104" s="28">
        <v>0</v>
      </c>
      <c r="Q104" s="20"/>
      <c r="R104" s="20"/>
      <c r="S104" s="14"/>
      <c r="T104" s="20"/>
      <c r="U104" s="20"/>
      <c r="V104" s="20"/>
      <c r="W104" s="5"/>
      <c r="X104" s="5"/>
      <c r="Y104" s="6"/>
      <c r="Z104" s="5"/>
      <c r="AA104" s="5"/>
      <c r="AB104" s="5"/>
    </row>
    <row r="105" spans="1:28" ht="15.75">
      <c r="A105" s="2"/>
      <c r="B105" s="24" t="s">
        <v>105</v>
      </c>
      <c r="C105" s="24" t="s">
        <v>280</v>
      </c>
      <c r="D105" s="28">
        <v>291554</v>
      </c>
      <c r="E105" s="28">
        <v>119925</v>
      </c>
      <c r="F105" s="28">
        <v>120700</v>
      </c>
      <c r="G105" s="28">
        <f t="shared" si="3"/>
        <v>775</v>
      </c>
      <c r="H105" s="29" t="str">
        <f t="shared" si="4"/>
        <v/>
      </c>
      <c r="I105" s="34">
        <v>0.60337704281995685</v>
      </c>
      <c r="J105" s="36">
        <v>2500</v>
      </c>
      <c r="K105" s="30"/>
      <c r="L105" s="28">
        <v>0</v>
      </c>
      <c r="M105" s="28">
        <v>0</v>
      </c>
      <c r="N105" s="31"/>
      <c r="O105" s="28">
        <v>0</v>
      </c>
      <c r="P105" s="28">
        <v>0</v>
      </c>
      <c r="Q105" s="20"/>
      <c r="R105" s="20"/>
      <c r="S105" s="14"/>
      <c r="T105" s="20"/>
      <c r="U105" s="20"/>
      <c r="V105" s="20"/>
      <c r="W105" s="5"/>
      <c r="X105" s="5"/>
      <c r="Y105" s="6"/>
      <c r="Z105" s="5"/>
      <c r="AA105" s="5"/>
      <c r="AB105" s="5"/>
    </row>
    <row r="106" spans="1:28" ht="15.75">
      <c r="A106" s="2"/>
      <c r="B106" s="24" t="s">
        <v>281</v>
      </c>
      <c r="C106" s="24" t="s">
        <v>282</v>
      </c>
      <c r="D106" s="28">
        <v>68000000</v>
      </c>
      <c r="E106" s="28">
        <v>51185350</v>
      </c>
      <c r="F106" s="28">
        <v>51185350</v>
      </c>
      <c r="G106" s="28">
        <f t="shared" si="3"/>
        <v>0</v>
      </c>
      <c r="H106" s="29" t="str">
        <f t="shared" si="4"/>
        <v/>
      </c>
      <c r="I106" s="34">
        <v>0.70669158168281565</v>
      </c>
      <c r="J106" s="36">
        <v>2500</v>
      </c>
      <c r="K106" s="30"/>
      <c r="L106" s="28">
        <v>0</v>
      </c>
      <c r="M106" s="28">
        <v>0</v>
      </c>
      <c r="N106" s="31"/>
      <c r="O106" s="28">
        <v>0</v>
      </c>
      <c r="P106" s="28">
        <v>0</v>
      </c>
      <c r="Q106" s="20"/>
      <c r="R106" s="20"/>
      <c r="S106" s="14"/>
      <c r="T106" s="20"/>
      <c r="U106" s="20"/>
      <c r="V106" s="20"/>
      <c r="W106" s="5"/>
      <c r="X106" s="5"/>
      <c r="Y106" s="6"/>
      <c r="Z106" s="5"/>
      <c r="AA106" s="5"/>
      <c r="AB106" s="5"/>
    </row>
    <row r="107" spans="1:28" ht="15.75">
      <c r="A107" s="2"/>
      <c r="B107" s="24" t="s">
        <v>283</v>
      </c>
      <c r="C107" s="24" t="s">
        <v>284</v>
      </c>
      <c r="D107" s="28">
        <v>12662093</v>
      </c>
      <c r="E107" s="28">
        <v>6059455.1085000001</v>
      </c>
      <c r="F107" s="28">
        <v>12662093</v>
      </c>
      <c r="G107" s="28">
        <f t="shared" si="3"/>
        <v>6602637.8914999999</v>
      </c>
      <c r="H107" s="29" t="str">
        <f t="shared" si="4"/>
        <v/>
      </c>
      <c r="I107" s="34">
        <v>1.5</v>
      </c>
      <c r="J107" s="36">
        <v>2124.4027151677064</v>
      </c>
      <c r="K107" s="30"/>
      <c r="L107" s="28">
        <v>0</v>
      </c>
      <c r="M107" s="28">
        <v>0</v>
      </c>
      <c r="N107" s="31"/>
      <c r="O107" s="28">
        <v>0</v>
      </c>
      <c r="P107" s="28">
        <v>0</v>
      </c>
      <c r="Q107" s="20"/>
      <c r="R107" s="20"/>
      <c r="S107" s="14"/>
      <c r="T107" s="20"/>
      <c r="U107" s="20"/>
      <c r="V107" s="20"/>
      <c r="W107" s="5"/>
      <c r="X107" s="5"/>
      <c r="Y107" s="6"/>
      <c r="Z107" s="5"/>
      <c r="AA107" s="5"/>
      <c r="AB107" s="5"/>
    </row>
    <row r="108" spans="1:28" ht="15.75">
      <c r="A108" s="2"/>
      <c r="B108" s="24" t="s">
        <v>285</v>
      </c>
      <c r="C108" s="24" t="s">
        <v>286</v>
      </c>
      <c r="D108" s="28">
        <v>8450000</v>
      </c>
      <c r="E108" s="28">
        <v>6522395.04</v>
      </c>
      <c r="F108" s="28">
        <v>8450000</v>
      </c>
      <c r="G108" s="28">
        <f t="shared" si="3"/>
        <v>1927604.96</v>
      </c>
      <c r="H108" s="29" t="str">
        <f t="shared" si="4"/>
        <v/>
      </c>
      <c r="I108" s="34">
        <v>1.5</v>
      </c>
      <c r="J108" s="36">
        <v>1961.8526804647763</v>
      </c>
      <c r="K108" s="30"/>
      <c r="L108" s="28">
        <v>0</v>
      </c>
      <c r="M108" s="28">
        <v>0</v>
      </c>
      <c r="N108" s="31"/>
      <c r="O108" s="28">
        <v>0</v>
      </c>
      <c r="P108" s="28">
        <v>0</v>
      </c>
      <c r="Q108" s="20"/>
      <c r="R108" s="20"/>
      <c r="S108" s="14"/>
      <c r="T108" s="20"/>
      <c r="U108" s="20"/>
      <c r="V108" s="20"/>
      <c r="W108" s="5"/>
      <c r="X108" s="5"/>
      <c r="Y108" s="6"/>
      <c r="Z108" s="5"/>
      <c r="AA108" s="5"/>
      <c r="AB108" s="5"/>
    </row>
    <row r="109" spans="1:28" ht="15.75">
      <c r="A109" s="2"/>
      <c r="B109" s="24" t="s">
        <v>108</v>
      </c>
      <c r="C109" s="24" t="s">
        <v>287</v>
      </c>
      <c r="D109" s="28">
        <v>45400000</v>
      </c>
      <c r="E109" s="28">
        <v>19508836.721999999</v>
      </c>
      <c r="F109" s="28">
        <v>45400000</v>
      </c>
      <c r="G109" s="28">
        <f t="shared" si="3"/>
        <v>25891163.278000001</v>
      </c>
      <c r="H109" s="29" t="str">
        <f t="shared" si="4"/>
        <v/>
      </c>
      <c r="I109" s="34">
        <v>1.5</v>
      </c>
      <c r="J109" s="36">
        <v>1203.6651798571804</v>
      </c>
      <c r="K109" s="30"/>
      <c r="L109" s="28">
        <v>4802953.2779999999</v>
      </c>
      <c r="M109" s="28">
        <v>4802953.28</v>
      </c>
      <c r="N109" s="31"/>
      <c r="O109" s="28">
        <v>296.33482014281958</v>
      </c>
      <c r="P109" s="28">
        <v>296.33482014281958</v>
      </c>
      <c r="Q109" s="20"/>
      <c r="R109" s="20"/>
      <c r="S109" s="14"/>
      <c r="T109" s="20"/>
      <c r="U109" s="20"/>
      <c r="V109" s="20"/>
      <c r="W109" s="5"/>
      <c r="X109" s="5"/>
      <c r="Y109" s="6"/>
      <c r="Z109" s="5"/>
      <c r="AA109" s="5"/>
      <c r="AB109" s="5"/>
    </row>
    <row r="110" spans="1:28" ht="15.75">
      <c r="A110" s="2"/>
      <c r="B110" s="24" t="s">
        <v>288</v>
      </c>
      <c r="C110" s="24" t="s">
        <v>289</v>
      </c>
      <c r="D110" s="28">
        <v>10710073</v>
      </c>
      <c r="E110" s="28">
        <v>10710073</v>
      </c>
      <c r="F110" s="28">
        <v>10710073</v>
      </c>
      <c r="G110" s="28">
        <f t="shared" si="3"/>
        <v>0</v>
      </c>
      <c r="H110" s="29" t="str">
        <f t="shared" si="4"/>
        <v/>
      </c>
      <c r="I110" s="34">
        <v>1.5</v>
      </c>
      <c r="J110" s="36">
        <v>1282.8639997694995</v>
      </c>
      <c r="K110" s="30"/>
      <c r="L110" s="28">
        <v>1827516.4604999979</v>
      </c>
      <c r="M110" s="28">
        <v>1815333.02</v>
      </c>
      <c r="N110" s="31"/>
      <c r="O110" s="28">
        <v>217.13600023050049</v>
      </c>
      <c r="P110" s="28">
        <v>215.6884268956305</v>
      </c>
      <c r="Q110" s="20"/>
      <c r="R110" s="20"/>
      <c r="S110" s="14"/>
      <c r="T110" s="20"/>
      <c r="U110" s="20"/>
      <c r="V110" s="20"/>
      <c r="W110" s="5"/>
      <c r="X110" s="5"/>
      <c r="Y110" s="6"/>
      <c r="Z110" s="5"/>
      <c r="AA110" s="5"/>
      <c r="AB110" s="5"/>
    </row>
    <row r="111" spans="1:28" ht="15.75">
      <c r="A111" s="2"/>
      <c r="B111" s="24" t="s">
        <v>290</v>
      </c>
      <c r="C111" s="24" t="s">
        <v>291</v>
      </c>
      <c r="D111" s="28">
        <v>14250000</v>
      </c>
      <c r="E111" s="28">
        <v>14250000</v>
      </c>
      <c r="F111" s="28">
        <v>14250000</v>
      </c>
      <c r="G111" s="28">
        <f t="shared" si="3"/>
        <v>0</v>
      </c>
      <c r="H111" s="29" t="str">
        <f t="shared" si="4"/>
        <v/>
      </c>
      <c r="I111" s="34">
        <v>1.5</v>
      </c>
      <c r="J111" s="36">
        <v>2051.6054923275578</v>
      </c>
      <c r="K111" s="30"/>
      <c r="L111" s="28">
        <v>0</v>
      </c>
      <c r="M111" s="28">
        <v>0</v>
      </c>
      <c r="N111" s="31"/>
      <c r="O111" s="28">
        <v>0</v>
      </c>
      <c r="P111" s="28">
        <v>0</v>
      </c>
      <c r="Q111" s="20"/>
      <c r="R111" s="20"/>
      <c r="S111" s="14"/>
      <c r="T111" s="20"/>
      <c r="U111" s="20"/>
      <c r="V111" s="20"/>
      <c r="W111" s="5"/>
      <c r="X111" s="5"/>
      <c r="Y111" s="6"/>
      <c r="Z111" s="5"/>
      <c r="AA111" s="5"/>
      <c r="AB111" s="5"/>
    </row>
    <row r="112" spans="1:28" ht="15.75">
      <c r="A112" s="2"/>
      <c r="B112" s="24" t="s">
        <v>292</v>
      </c>
      <c r="C112" s="24" t="s">
        <v>293</v>
      </c>
      <c r="D112" s="28">
        <v>36300000</v>
      </c>
      <c r="E112" s="28">
        <v>36300000</v>
      </c>
      <c r="F112" s="28">
        <v>36300000</v>
      </c>
      <c r="G112" s="28">
        <f t="shared" si="3"/>
        <v>0</v>
      </c>
      <c r="H112" s="29" t="str">
        <f t="shared" si="4"/>
        <v/>
      </c>
      <c r="I112" s="34">
        <v>1.5</v>
      </c>
      <c r="J112" s="36">
        <v>2456.3484451769932</v>
      </c>
      <c r="K112" s="30"/>
      <c r="L112" s="28">
        <v>0</v>
      </c>
      <c r="M112" s="28">
        <v>0</v>
      </c>
      <c r="N112" s="31"/>
      <c r="O112" s="28">
        <v>0</v>
      </c>
      <c r="P112" s="28">
        <v>0</v>
      </c>
      <c r="Q112" s="20"/>
      <c r="R112" s="20"/>
      <c r="S112" s="14"/>
      <c r="T112" s="20"/>
      <c r="U112" s="20"/>
      <c r="V112" s="20"/>
      <c r="W112" s="5"/>
      <c r="X112" s="5"/>
      <c r="Y112" s="6"/>
      <c r="Z112" s="5"/>
      <c r="AA112" s="5"/>
      <c r="AB112" s="5"/>
    </row>
    <row r="113" spans="1:28" ht="15.75">
      <c r="A113" s="2"/>
      <c r="B113" s="24" t="s">
        <v>294</v>
      </c>
      <c r="C113" s="24" t="s">
        <v>295</v>
      </c>
      <c r="D113" s="28">
        <v>21300000</v>
      </c>
      <c r="E113" s="28">
        <v>20900362.9245</v>
      </c>
      <c r="F113" s="28">
        <v>21300000</v>
      </c>
      <c r="G113" s="28">
        <f t="shared" si="3"/>
        <v>399637.07550000027</v>
      </c>
      <c r="H113" s="29" t="str">
        <f t="shared" si="4"/>
        <v/>
      </c>
      <c r="I113" s="34">
        <v>1.5</v>
      </c>
      <c r="J113" s="36">
        <v>2171.9401557222877</v>
      </c>
      <c r="K113" s="30"/>
      <c r="L113" s="28">
        <v>0</v>
      </c>
      <c r="M113" s="28">
        <v>0</v>
      </c>
      <c r="N113" s="31"/>
      <c r="O113" s="28">
        <v>0</v>
      </c>
      <c r="P113" s="28">
        <v>0</v>
      </c>
      <c r="Q113" s="20"/>
      <c r="R113" s="20"/>
      <c r="S113" s="14"/>
      <c r="T113" s="20"/>
      <c r="U113" s="20"/>
      <c r="V113" s="20"/>
      <c r="W113" s="5"/>
      <c r="X113" s="5"/>
      <c r="Y113" s="6"/>
      <c r="Z113" s="5"/>
      <c r="AA113" s="5"/>
      <c r="AB113" s="5"/>
    </row>
    <row r="114" spans="1:28" ht="15.75">
      <c r="A114" s="2"/>
      <c r="B114" s="24" t="s">
        <v>296</v>
      </c>
      <c r="C114" s="24" t="s">
        <v>297</v>
      </c>
      <c r="D114" s="28">
        <v>59200000</v>
      </c>
      <c r="E114" s="28">
        <v>59200000</v>
      </c>
      <c r="F114" s="28">
        <v>59200000</v>
      </c>
      <c r="G114" s="28">
        <f t="shared" si="3"/>
        <v>0</v>
      </c>
      <c r="H114" s="29" t="str">
        <f t="shared" si="4"/>
        <v/>
      </c>
      <c r="I114" s="34">
        <v>1.1261622162042422</v>
      </c>
      <c r="J114" s="36">
        <v>2500</v>
      </c>
      <c r="K114" s="30"/>
      <c r="L114" s="28">
        <v>0</v>
      </c>
      <c r="M114" s="28">
        <v>0</v>
      </c>
      <c r="N114" s="31"/>
      <c r="O114" s="28">
        <v>0</v>
      </c>
      <c r="P114" s="28">
        <v>0</v>
      </c>
      <c r="Q114" s="20"/>
      <c r="R114" s="20"/>
      <c r="S114" s="14"/>
      <c r="T114" s="20"/>
      <c r="U114" s="20"/>
      <c r="V114" s="20"/>
      <c r="W114" s="5"/>
      <c r="X114" s="5"/>
      <c r="Y114" s="6"/>
      <c r="Z114" s="5"/>
      <c r="AA114" s="5"/>
      <c r="AB114" s="5"/>
    </row>
    <row r="115" spans="1:28" ht="15.75">
      <c r="A115" s="2"/>
      <c r="B115" s="24" t="s">
        <v>298</v>
      </c>
      <c r="C115" s="24" t="s">
        <v>299</v>
      </c>
      <c r="D115" s="28">
        <v>44000000</v>
      </c>
      <c r="E115" s="28">
        <v>40679089.138499998</v>
      </c>
      <c r="F115" s="28">
        <v>44000000</v>
      </c>
      <c r="G115" s="28">
        <f t="shared" si="3"/>
        <v>3320910.8615000024</v>
      </c>
      <c r="H115" s="29" t="str">
        <f t="shared" si="4"/>
        <v/>
      </c>
      <c r="I115" s="34">
        <v>1.4999999999999998</v>
      </c>
      <c r="J115" s="36">
        <v>1491.655603862697</v>
      </c>
      <c r="K115" s="30"/>
      <c r="L115" s="28">
        <v>227560.86150000288</v>
      </c>
      <c r="M115" s="28">
        <v>227560.86</v>
      </c>
      <c r="N115" s="31"/>
      <c r="O115" s="28">
        <v>8.3443961373029651</v>
      </c>
      <c r="P115" s="28">
        <v>8.3443961373029651</v>
      </c>
      <c r="Q115" s="20"/>
      <c r="R115" s="20"/>
      <c r="S115" s="14"/>
      <c r="T115" s="20"/>
      <c r="U115" s="20"/>
      <c r="V115" s="20"/>
      <c r="W115" s="5"/>
      <c r="X115" s="5"/>
      <c r="Y115" s="6"/>
      <c r="Z115" s="5"/>
      <c r="AA115" s="5"/>
      <c r="AB115" s="5"/>
    </row>
    <row r="116" spans="1:28" ht="15.75">
      <c r="A116" s="2"/>
      <c r="B116" s="24" t="s">
        <v>300</v>
      </c>
      <c r="C116" s="24" t="s">
        <v>301</v>
      </c>
      <c r="D116" s="28">
        <v>57000000</v>
      </c>
      <c r="E116" s="28">
        <v>50649654.436499998</v>
      </c>
      <c r="F116" s="28">
        <v>54439312</v>
      </c>
      <c r="G116" s="28">
        <f t="shared" si="3"/>
        <v>3789657.563500002</v>
      </c>
      <c r="H116" s="29" t="str">
        <f t="shared" si="4"/>
        <v/>
      </c>
      <c r="I116" s="34">
        <v>1.5</v>
      </c>
      <c r="J116" s="36">
        <v>2290.9242341860695</v>
      </c>
      <c r="K116" s="30"/>
      <c r="L116" s="28">
        <v>0</v>
      </c>
      <c r="M116" s="28">
        <v>0</v>
      </c>
      <c r="N116" s="31"/>
      <c r="O116" s="28">
        <v>0</v>
      </c>
      <c r="P116" s="28">
        <v>0</v>
      </c>
      <c r="Q116" s="20"/>
      <c r="R116" s="20"/>
      <c r="S116" s="14"/>
      <c r="T116" s="20"/>
      <c r="U116" s="20"/>
      <c r="V116" s="20"/>
      <c r="W116" s="5"/>
      <c r="X116" s="5"/>
      <c r="Y116" s="6"/>
      <c r="Z116" s="5"/>
      <c r="AA116" s="5"/>
      <c r="AB116" s="5"/>
    </row>
    <row r="117" spans="1:28" ht="15.75">
      <c r="A117" s="2"/>
      <c r="B117" s="24" t="s">
        <v>302</v>
      </c>
      <c r="C117" s="24" t="s">
        <v>303</v>
      </c>
      <c r="D117" s="28">
        <v>6652154</v>
      </c>
      <c r="E117" s="28">
        <v>6652154</v>
      </c>
      <c r="F117" s="28">
        <v>6652154</v>
      </c>
      <c r="G117" s="28">
        <f t="shared" si="3"/>
        <v>0</v>
      </c>
      <c r="H117" s="29" t="str">
        <f t="shared" si="4"/>
        <v/>
      </c>
      <c r="I117" s="34">
        <v>1.5</v>
      </c>
      <c r="J117" s="36">
        <v>1311.6012137818784</v>
      </c>
      <c r="K117" s="30"/>
      <c r="L117" s="28">
        <v>957258.00075000024</v>
      </c>
      <c r="M117" s="28">
        <v>957258</v>
      </c>
      <c r="N117" s="31"/>
      <c r="O117" s="28">
        <v>188.39878621812159</v>
      </c>
      <c r="P117" s="28">
        <v>188.39878621812159</v>
      </c>
      <c r="Q117" s="20"/>
      <c r="R117" s="20"/>
      <c r="S117" s="14"/>
      <c r="T117" s="20"/>
      <c r="U117" s="20"/>
      <c r="V117" s="20"/>
      <c r="W117" s="5"/>
      <c r="X117" s="5"/>
      <c r="Y117" s="6"/>
      <c r="Z117" s="5"/>
      <c r="AA117" s="5"/>
      <c r="AB117" s="5"/>
    </row>
    <row r="118" spans="1:28" ht="15.75">
      <c r="A118" s="2"/>
      <c r="B118" s="24" t="s">
        <v>304</v>
      </c>
      <c r="C118" s="24" t="s">
        <v>305</v>
      </c>
      <c r="D118" s="28">
        <v>10600000</v>
      </c>
      <c r="E118" s="28">
        <v>9586575</v>
      </c>
      <c r="F118" s="28">
        <v>9586575</v>
      </c>
      <c r="G118" s="28">
        <f t="shared" si="3"/>
        <v>0</v>
      </c>
      <c r="H118" s="29" t="str">
        <f t="shared" si="4"/>
        <v/>
      </c>
      <c r="I118" s="34">
        <v>1.1461345764636959</v>
      </c>
      <c r="J118" s="36">
        <v>2500</v>
      </c>
      <c r="K118" s="30"/>
      <c r="L118" s="28">
        <v>0</v>
      </c>
      <c r="M118" s="28">
        <v>0</v>
      </c>
      <c r="N118" s="31"/>
      <c r="O118" s="28">
        <v>0</v>
      </c>
      <c r="P118" s="28">
        <v>0</v>
      </c>
      <c r="Q118" s="20"/>
      <c r="R118" s="20"/>
      <c r="S118" s="14"/>
      <c r="T118" s="20"/>
      <c r="U118" s="20"/>
      <c r="V118" s="20"/>
      <c r="W118" s="5"/>
      <c r="X118" s="5"/>
      <c r="Y118" s="6"/>
      <c r="Z118" s="5"/>
      <c r="AA118" s="5"/>
      <c r="AB118" s="5"/>
    </row>
    <row r="119" spans="1:28" ht="15.75">
      <c r="A119" s="2"/>
      <c r="B119" s="24" t="s">
        <v>306</v>
      </c>
      <c r="C119" s="24" t="s">
        <v>307</v>
      </c>
      <c r="D119" s="28">
        <v>11405613</v>
      </c>
      <c r="E119" s="28">
        <v>11405613</v>
      </c>
      <c r="F119" s="28">
        <v>11405613</v>
      </c>
      <c r="G119" s="28">
        <f t="shared" si="3"/>
        <v>0</v>
      </c>
      <c r="H119" s="29" t="str">
        <f t="shared" si="4"/>
        <v/>
      </c>
      <c r="I119" s="34">
        <v>1.5</v>
      </c>
      <c r="J119" s="36">
        <v>2062.8931311393526</v>
      </c>
      <c r="K119" s="30"/>
      <c r="L119" s="28">
        <v>0</v>
      </c>
      <c r="M119" s="28">
        <v>0</v>
      </c>
      <c r="N119" s="31"/>
      <c r="O119" s="28">
        <v>0</v>
      </c>
      <c r="P119" s="28">
        <v>0</v>
      </c>
      <c r="Q119" s="20"/>
      <c r="R119" s="20"/>
      <c r="S119" s="14"/>
      <c r="T119" s="20"/>
      <c r="U119" s="20"/>
      <c r="V119" s="20"/>
      <c r="W119" s="5"/>
      <c r="X119" s="5"/>
      <c r="Y119" s="6"/>
      <c r="Z119" s="5"/>
      <c r="AA119" s="5"/>
      <c r="AB119" s="5"/>
    </row>
    <row r="120" spans="1:28" ht="15.75">
      <c r="A120" s="2"/>
      <c r="B120" s="24" t="s">
        <v>308</v>
      </c>
      <c r="C120" s="24" t="s">
        <v>309</v>
      </c>
      <c r="D120" s="28">
        <v>22900000</v>
      </c>
      <c r="E120" s="28">
        <v>12661914.7755</v>
      </c>
      <c r="F120" s="28">
        <v>22900000</v>
      </c>
      <c r="G120" s="28">
        <f t="shared" si="3"/>
        <v>10238085.2245</v>
      </c>
      <c r="H120" s="29" t="str">
        <f t="shared" si="4"/>
        <v/>
      </c>
      <c r="I120" s="34">
        <v>1.5</v>
      </c>
      <c r="J120" s="36">
        <v>1130.3746969607696</v>
      </c>
      <c r="K120" s="30"/>
      <c r="L120" s="28">
        <v>4140365.2245000005</v>
      </c>
      <c r="M120" s="28">
        <v>4140365.22</v>
      </c>
      <c r="N120" s="31"/>
      <c r="O120" s="28">
        <v>369.6253030392304</v>
      </c>
      <c r="P120" s="28">
        <v>369.6253030392304</v>
      </c>
      <c r="Q120" s="20"/>
      <c r="R120" s="20"/>
      <c r="S120" s="14"/>
      <c r="T120" s="20"/>
      <c r="U120" s="20"/>
      <c r="V120" s="20"/>
      <c r="W120" s="5"/>
      <c r="X120" s="5"/>
      <c r="Y120" s="6"/>
      <c r="Z120" s="5"/>
      <c r="AA120" s="5"/>
      <c r="AB120" s="5"/>
    </row>
    <row r="121" spans="1:28" ht="15.75">
      <c r="A121" s="2"/>
      <c r="B121" s="24" t="s">
        <v>310</v>
      </c>
      <c r="C121" s="24" t="s">
        <v>311</v>
      </c>
      <c r="D121" s="28">
        <v>24650304</v>
      </c>
      <c r="E121" s="28">
        <v>12827306.18475</v>
      </c>
      <c r="F121" s="28">
        <v>24650304</v>
      </c>
      <c r="G121" s="28">
        <f t="shared" si="3"/>
        <v>11822997.81525</v>
      </c>
      <c r="H121" s="29" t="str">
        <f t="shared" si="4"/>
        <v/>
      </c>
      <c r="I121" s="34">
        <v>1.5</v>
      </c>
      <c r="J121" s="36">
        <v>1312.7976224213155</v>
      </c>
      <c r="K121" s="30"/>
      <c r="L121" s="28">
        <v>1829148.8152499986</v>
      </c>
      <c r="M121" s="28">
        <v>1829148.82</v>
      </c>
      <c r="N121" s="31"/>
      <c r="O121" s="28">
        <v>187.20237757868449</v>
      </c>
      <c r="P121" s="28">
        <v>187.20237757868449</v>
      </c>
      <c r="Q121" s="20"/>
      <c r="R121" s="20"/>
      <c r="S121" s="14"/>
      <c r="T121" s="20"/>
      <c r="U121" s="20"/>
      <c r="V121" s="20"/>
      <c r="W121" s="5"/>
      <c r="X121" s="5"/>
      <c r="Y121" s="6"/>
      <c r="Z121" s="5"/>
      <c r="AA121" s="5"/>
      <c r="AB121" s="5"/>
    </row>
    <row r="122" spans="1:28" ht="15.75">
      <c r="A122" s="2"/>
      <c r="B122" s="24" t="s">
        <v>60</v>
      </c>
      <c r="C122" s="24" t="s">
        <v>312</v>
      </c>
      <c r="D122" s="28">
        <v>125000</v>
      </c>
      <c r="E122" s="28">
        <v>125000</v>
      </c>
      <c r="F122" s="28">
        <v>125000</v>
      </c>
      <c r="G122" s="28">
        <f t="shared" si="3"/>
        <v>0</v>
      </c>
      <c r="H122" s="29" t="str">
        <f t="shared" si="4"/>
        <v/>
      </c>
      <c r="I122" s="34">
        <v>1.3680471314034182</v>
      </c>
      <c r="J122" s="36">
        <v>2500</v>
      </c>
      <c r="K122" s="30"/>
      <c r="L122" s="28">
        <v>0</v>
      </c>
      <c r="M122" s="28">
        <v>0</v>
      </c>
      <c r="N122" s="31"/>
      <c r="O122" s="28">
        <v>0</v>
      </c>
      <c r="P122" s="28">
        <v>0</v>
      </c>
      <c r="Q122" s="20"/>
      <c r="R122" s="20"/>
      <c r="S122" s="14"/>
      <c r="T122" s="20"/>
      <c r="U122" s="20"/>
      <c r="V122" s="20"/>
      <c r="W122" s="5"/>
      <c r="X122" s="5"/>
      <c r="Y122" s="6"/>
      <c r="Z122" s="5"/>
      <c r="AA122" s="5"/>
      <c r="AB122" s="5"/>
    </row>
    <row r="123" spans="1:28" ht="15.75">
      <c r="A123" s="2"/>
      <c r="B123" s="24" t="s">
        <v>313</v>
      </c>
      <c r="C123" s="24" t="s">
        <v>314</v>
      </c>
      <c r="D123" s="28">
        <v>495000</v>
      </c>
      <c r="E123" s="28">
        <v>269850</v>
      </c>
      <c r="F123" s="28">
        <v>269850</v>
      </c>
      <c r="G123" s="28">
        <f t="shared" si="3"/>
        <v>0</v>
      </c>
      <c r="H123" s="29" t="str">
        <f t="shared" si="4"/>
        <v/>
      </c>
      <c r="I123" s="34">
        <v>0.4625524615011638</v>
      </c>
      <c r="J123" s="36">
        <v>2500</v>
      </c>
      <c r="K123" s="30"/>
      <c r="L123" s="28">
        <v>0</v>
      </c>
      <c r="M123" s="28">
        <v>0</v>
      </c>
      <c r="N123" s="31"/>
      <c r="O123" s="28">
        <v>0</v>
      </c>
      <c r="P123" s="28">
        <v>0</v>
      </c>
      <c r="Q123" s="20"/>
      <c r="R123" s="20"/>
      <c r="S123" s="14"/>
      <c r="T123" s="20"/>
      <c r="U123" s="20"/>
      <c r="V123" s="20"/>
      <c r="W123" s="5"/>
      <c r="X123" s="5"/>
      <c r="Y123" s="6"/>
      <c r="Z123" s="5"/>
      <c r="AA123" s="5"/>
      <c r="AB123" s="5"/>
    </row>
    <row r="124" spans="1:28" ht="15.75">
      <c r="A124" s="2"/>
      <c r="B124" s="24" t="s">
        <v>315</v>
      </c>
      <c r="C124" s="24" t="s">
        <v>316</v>
      </c>
      <c r="D124" s="28">
        <v>776867</v>
      </c>
      <c r="E124" s="28">
        <v>384608.11229999998</v>
      </c>
      <c r="F124" s="28">
        <v>776867</v>
      </c>
      <c r="G124" s="28">
        <f t="shared" si="3"/>
        <v>392258.88770000002</v>
      </c>
      <c r="H124" s="29" t="str">
        <f t="shared" si="4"/>
        <v/>
      </c>
      <c r="I124" s="34">
        <v>1.5</v>
      </c>
      <c r="J124" s="36">
        <v>2227.2881184850589</v>
      </c>
      <c r="K124" s="30"/>
      <c r="L124" s="28">
        <v>0</v>
      </c>
      <c r="M124" s="28">
        <v>0</v>
      </c>
      <c r="N124" s="31"/>
      <c r="O124" s="28">
        <v>0</v>
      </c>
      <c r="P124" s="28">
        <v>0</v>
      </c>
      <c r="Q124" s="20"/>
      <c r="R124" s="20"/>
      <c r="S124" s="14"/>
      <c r="T124" s="20"/>
      <c r="U124" s="20"/>
      <c r="V124" s="20"/>
      <c r="W124" s="5"/>
      <c r="X124" s="5"/>
      <c r="Y124" s="6"/>
      <c r="Z124" s="5"/>
      <c r="AA124" s="5"/>
      <c r="AB124" s="5"/>
    </row>
    <row r="125" spans="1:28" ht="15.75">
      <c r="A125" s="2"/>
      <c r="B125" s="24" t="s">
        <v>111</v>
      </c>
      <c r="C125" s="24" t="s">
        <v>317</v>
      </c>
      <c r="D125" s="28">
        <v>4512578</v>
      </c>
      <c r="E125" s="28">
        <v>4065097.9992000004</v>
      </c>
      <c r="F125" s="28">
        <v>4512578</v>
      </c>
      <c r="G125" s="28">
        <f t="shared" si="3"/>
        <v>447480.00079999957</v>
      </c>
      <c r="H125" s="29" t="str">
        <f t="shared" si="4"/>
        <v/>
      </c>
      <c r="I125" s="34">
        <v>1.5</v>
      </c>
      <c r="J125" s="36">
        <v>1251.7738421602048</v>
      </c>
      <c r="K125" s="30"/>
      <c r="L125" s="28">
        <v>806107.00079999957</v>
      </c>
      <c r="M125" s="28">
        <v>806107</v>
      </c>
      <c r="N125" s="31"/>
      <c r="O125" s="28">
        <v>248.22615783979518</v>
      </c>
      <c r="P125" s="28">
        <v>248.22615783979518</v>
      </c>
      <c r="Q125" s="20"/>
      <c r="R125" s="20"/>
      <c r="S125" s="14"/>
      <c r="T125" s="20"/>
      <c r="U125" s="20"/>
      <c r="V125" s="20"/>
      <c r="W125" s="5"/>
      <c r="X125" s="5"/>
      <c r="Y125" s="6"/>
      <c r="Z125" s="5"/>
      <c r="AA125" s="5"/>
      <c r="AB125" s="5"/>
    </row>
    <row r="126" spans="1:28" ht="15.75">
      <c r="A126" s="2"/>
      <c r="B126" s="24" t="s">
        <v>318</v>
      </c>
      <c r="C126" s="24" t="s">
        <v>319</v>
      </c>
      <c r="D126" s="28">
        <v>1650108</v>
      </c>
      <c r="E126" s="28">
        <v>1074886.872</v>
      </c>
      <c r="F126" s="28">
        <v>1650108</v>
      </c>
      <c r="G126" s="28">
        <f t="shared" si="3"/>
        <v>575221.12800000003</v>
      </c>
      <c r="H126" s="29" t="str">
        <f t="shared" si="4"/>
        <v/>
      </c>
      <c r="I126" s="34">
        <v>1.5</v>
      </c>
      <c r="J126" s="36">
        <v>1606.2026449096695</v>
      </c>
      <c r="K126" s="30"/>
      <c r="L126" s="28">
        <v>0</v>
      </c>
      <c r="M126" s="28">
        <v>0</v>
      </c>
      <c r="N126" s="31"/>
      <c r="O126" s="28">
        <v>0</v>
      </c>
      <c r="P126" s="28">
        <v>0</v>
      </c>
      <c r="Q126" s="20"/>
      <c r="R126" s="20"/>
      <c r="S126" s="14"/>
      <c r="T126" s="20"/>
      <c r="U126" s="20"/>
      <c r="V126" s="20"/>
      <c r="W126" s="5"/>
      <c r="X126" s="5"/>
      <c r="Y126" s="6"/>
      <c r="Z126" s="5"/>
      <c r="AA126" s="5"/>
      <c r="AB126" s="5"/>
    </row>
    <row r="127" spans="1:28" ht="15.75">
      <c r="A127" s="2"/>
      <c r="B127" s="24" t="s">
        <v>320</v>
      </c>
      <c r="C127" s="24" t="s">
        <v>321</v>
      </c>
      <c r="D127" s="28">
        <v>2200000</v>
      </c>
      <c r="E127" s="28">
        <v>2200000</v>
      </c>
      <c r="F127" s="28">
        <v>2200000</v>
      </c>
      <c r="G127" s="28">
        <f t="shared" si="3"/>
        <v>0</v>
      </c>
      <c r="H127" s="29" t="str">
        <f t="shared" si="4"/>
        <v/>
      </c>
      <c r="I127" s="34">
        <v>0.74960479705857963</v>
      </c>
      <c r="J127" s="36">
        <v>2500</v>
      </c>
      <c r="K127" s="30"/>
      <c r="L127" s="28">
        <v>0</v>
      </c>
      <c r="M127" s="28">
        <v>0</v>
      </c>
      <c r="N127" s="31"/>
      <c r="O127" s="28">
        <v>0</v>
      </c>
      <c r="P127" s="28">
        <v>0</v>
      </c>
      <c r="Q127" s="20"/>
      <c r="R127" s="20"/>
      <c r="S127" s="14"/>
      <c r="T127" s="20"/>
      <c r="U127" s="20"/>
      <c r="V127" s="20"/>
      <c r="W127" s="5"/>
      <c r="X127" s="5"/>
      <c r="Y127" s="6"/>
      <c r="Z127" s="5"/>
      <c r="AA127" s="5"/>
      <c r="AB127" s="5"/>
    </row>
    <row r="128" spans="1:28" ht="15.75">
      <c r="A128" s="2"/>
      <c r="B128" s="24" t="s">
        <v>322</v>
      </c>
      <c r="C128" s="24" t="s">
        <v>323</v>
      </c>
      <c r="D128" s="28">
        <v>75000</v>
      </c>
      <c r="E128" s="28">
        <v>75000</v>
      </c>
      <c r="F128" s="28">
        <v>75000</v>
      </c>
      <c r="G128" s="28">
        <f t="shared" si="3"/>
        <v>0</v>
      </c>
      <c r="H128" s="29" t="str">
        <f t="shared" si="4"/>
        <v/>
      </c>
      <c r="I128" s="34">
        <v>1.5</v>
      </c>
      <c r="J128" s="36">
        <v>1153.2520186803256</v>
      </c>
      <c r="K128" s="30"/>
      <c r="L128" s="28">
        <v>23017.130999999987</v>
      </c>
      <c r="M128" s="28">
        <v>22556.79</v>
      </c>
      <c r="N128" s="31"/>
      <c r="O128" s="28">
        <v>346.74798131967441</v>
      </c>
      <c r="P128" s="28">
        <v>339.81302169328092</v>
      </c>
      <c r="Q128" s="20"/>
      <c r="R128" s="20"/>
      <c r="S128" s="14"/>
      <c r="T128" s="20"/>
      <c r="U128" s="20"/>
      <c r="V128" s="20"/>
      <c r="W128" s="5"/>
      <c r="X128" s="5"/>
      <c r="Y128" s="6"/>
      <c r="Z128" s="5"/>
      <c r="AA128" s="5"/>
      <c r="AB128" s="5"/>
    </row>
    <row r="129" spans="1:28" ht="15.75">
      <c r="A129" s="2"/>
      <c r="B129" s="24" t="s">
        <v>114</v>
      </c>
      <c r="C129" s="24" t="s">
        <v>324</v>
      </c>
      <c r="D129" s="28">
        <v>300000</v>
      </c>
      <c r="E129" s="28">
        <v>294000</v>
      </c>
      <c r="F129" s="28">
        <v>300000</v>
      </c>
      <c r="G129" s="28">
        <f t="shared" si="3"/>
        <v>6000</v>
      </c>
      <c r="H129" s="29" t="str">
        <f t="shared" si="4"/>
        <v/>
      </c>
      <c r="I129" s="34">
        <v>0.71148423668557181</v>
      </c>
      <c r="J129" s="36">
        <v>2500</v>
      </c>
      <c r="K129" s="30"/>
      <c r="L129" s="28">
        <v>0</v>
      </c>
      <c r="M129" s="28">
        <v>0</v>
      </c>
      <c r="N129" s="31"/>
      <c r="O129" s="28">
        <v>0</v>
      </c>
      <c r="P129" s="28">
        <v>0</v>
      </c>
      <c r="Q129" s="20"/>
      <c r="R129" s="20"/>
      <c r="S129" s="14"/>
      <c r="T129" s="20"/>
      <c r="U129" s="20"/>
      <c r="V129" s="20"/>
      <c r="W129" s="5"/>
      <c r="X129" s="5"/>
      <c r="Y129" s="6"/>
      <c r="Z129" s="5"/>
      <c r="AA129" s="5"/>
      <c r="AB129" s="5"/>
    </row>
    <row r="130" spans="1:28" ht="15.75">
      <c r="A130" s="2"/>
      <c r="B130" s="24" t="s">
        <v>63</v>
      </c>
      <c r="C130" s="24" t="s">
        <v>325</v>
      </c>
      <c r="D130" s="28">
        <v>225000</v>
      </c>
      <c r="E130" s="28">
        <v>221633.41675499998</v>
      </c>
      <c r="F130" s="28">
        <v>225000</v>
      </c>
      <c r="G130" s="28">
        <f t="shared" si="3"/>
        <v>3366.5832450000162</v>
      </c>
      <c r="H130" s="29" t="str">
        <f t="shared" si="4"/>
        <v/>
      </c>
      <c r="I130" s="34">
        <v>1.5</v>
      </c>
      <c r="J130" s="36">
        <v>1996.3377477481531</v>
      </c>
      <c r="K130" s="30"/>
      <c r="L130" s="28">
        <v>0</v>
      </c>
      <c r="M130" s="28">
        <v>0</v>
      </c>
      <c r="N130" s="31"/>
      <c r="O130" s="28">
        <v>0</v>
      </c>
      <c r="P130" s="28">
        <v>0</v>
      </c>
      <c r="Q130" s="20"/>
      <c r="R130" s="20"/>
      <c r="S130" s="14"/>
      <c r="T130" s="20"/>
      <c r="U130" s="20"/>
      <c r="V130" s="20"/>
      <c r="W130" s="5"/>
      <c r="X130" s="5"/>
      <c r="Y130" s="6"/>
      <c r="Z130" s="5"/>
      <c r="AA130" s="5"/>
      <c r="AB130" s="5"/>
    </row>
    <row r="131" spans="1:28" ht="15.75">
      <c r="A131" s="2"/>
      <c r="B131" s="24" t="s">
        <v>326</v>
      </c>
      <c r="C131" s="24" t="s">
        <v>327</v>
      </c>
      <c r="D131" s="28">
        <v>412000</v>
      </c>
      <c r="E131" s="28">
        <v>282300.92692499998</v>
      </c>
      <c r="F131" s="28">
        <v>412000</v>
      </c>
      <c r="G131" s="28">
        <f t="shared" si="3"/>
        <v>129699.07307500002</v>
      </c>
      <c r="H131" s="29" t="str">
        <f t="shared" si="4"/>
        <v/>
      </c>
      <c r="I131" s="34">
        <v>1.5</v>
      </c>
      <c r="J131" s="36">
        <v>1172.9305589371779</v>
      </c>
      <c r="K131" s="30"/>
      <c r="L131" s="28">
        <v>78719.073075000022</v>
      </c>
      <c r="M131" s="28">
        <v>78719.070000000007</v>
      </c>
      <c r="N131" s="31"/>
      <c r="O131" s="28">
        <v>327.06944106282208</v>
      </c>
      <c r="P131" s="28">
        <v>327.06944106282208</v>
      </c>
      <c r="Q131" s="20"/>
      <c r="R131" s="20"/>
      <c r="S131" s="14"/>
      <c r="T131" s="20"/>
      <c r="U131" s="20"/>
      <c r="V131" s="20"/>
      <c r="W131" s="5"/>
      <c r="X131" s="5"/>
      <c r="Y131" s="6"/>
      <c r="Z131" s="5"/>
      <c r="AA131" s="5"/>
      <c r="AB131" s="5"/>
    </row>
    <row r="132" spans="1:28" ht="15.75">
      <c r="A132" s="2"/>
      <c r="B132" s="24" t="s">
        <v>328</v>
      </c>
      <c r="C132" s="24" t="s">
        <v>329</v>
      </c>
      <c r="D132" s="28">
        <v>110000</v>
      </c>
      <c r="E132" s="28">
        <v>81544.581405000004</v>
      </c>
      <c r="F132" s="28">
        <v>110000</v>
      </c>
      <c r="G132" s="28">
        <f t="shared" si="3"/>
        <v>28455.418594999996</v>
      </c>
      <c r="H132" s="29" t="str">
        <f t="shared" si="4"/>
        <v/>
      </c>
      <c r="I132" s="34">
        <v>1.5000000000000002</v>
      </c>
      <c r="J132" s="36">
        <v>1071.2635497241199</v>
      </c>
      <c r="K132" s="30"/>
      <c r="L132" s="28">
        <v>32635.418594999996</v>
      </c>
      <c r="M132" s="28">
        <v>32635.42</v>
      </c>
      <c r="N132" s="31"/>
      <c r="O132" s="28">
        <v>428.73645027588009</v>
      </c>
      <c r="P132" s="28">
        <v>428.73645027588009</v>
      </c>
      <c r="Q132" s="20"/>
      <c r="R132" s="20"/>
      <c r="S132" s="14"/>
      <c r="T132" s="20"/>
      <c r="U132" s="20"/>
      <c r="V132" s="20"/>
      <c r="W132" s="5"/>
      <c r="X132" s="5"/>
      <c r="Y132" s="6"/>
      <c r="Z132" s="5"/>
      <c r="AA132" s="5"/>
      <c r="AB132" s="5"/>
    </row>
    <row r="133" spans="1:28" ht="15.75">
      <c r="A133" s="2"/>
      <c r="B133" s="24" t="s">
        <v>330</v>
      </c>
      <c r="C133" s="24" t="s">
        <v>331</v>
      </c>
      <c r="D133" s="28">
        <v>90000</v>
      </c>
      <c r="E133" s="28">
        <v>63427.814640000004</v>
      </c>
      <c r="F133" s="28">
        <v>90000</v>
      </c>
      <c r="G133" s="28">
        <f t="shared" si="3"/>
        <v>26572.185359999996</v>
      </c>
      <c r="H133" s="29" t="str">
        <f t="shared" si="4"/>
        <v/>
      </c>
      <c r="I133" s="34">
        <v>1.5000000000000002</v>
      </c>
      <c r="J133" s="36">
        <v>891.21560545173531</v>
      </c>
      <c r="K133" s="30"/>
      <c r="L133" s="28">
        <v>43327.185359999996</v>
      </c>
      <c r="M133" s="28">
        <v>43327.19</v>
      </c>
      <c r="N133" s="31"/>
      <c r="O133" s="28">
        <v>608.78439454826469</v>
      </c>
      <c r="P133" s="28">
        <v>608.78439454826469</v>
      </c>
      <c r="Q133" s="20"/>
      <c r="R133" s="20"/>
      <c r="S133" s="14"/>
      <c r="T133" s="20"/>
      <c r="U133" s="20"/>
      <c r="V133" s="20"/>
      <c r="W133" s="5"/>
      <c r="X133" s="5"/>
      <c r="Y133" s="6"/>
      <c r="Z133" s="5"/>
      <c r="AA133" s="5"/>
      <c r="AB133" s="5"/>
    </row>
    <row r="134" spans="1:28" ht="15.75">
      <c r="A134" s="2"/>
      <c r="B134" s="24" t="s">
        <v>67</v>
      </c>
      <c r="C134" s="24" t="s">
        <v>332</v>
      </c>
      <c r="D134" s="28">
        <v>60000</v>
      </c>
      <c r="E134" s="28">
        <v>60000</v>
      </c>
      <c r="F134" s="28">
        <v>60000</v>
      </c>
      <c r="G134" s="28">
        <f t="shared" si="3"/>
        <v>0</v>
      </c>
      <c r="H134" s="29" t="str">
        <f t="shared" si="4"/>
        <v/>
      </c>
      <c r="I134" s="34">
        <v>0.67602129403872302</v>
      </c>
      <c r="J134" s="36">
        <v>2500</v>
      </c>
      <c r="K134" s="30"/>
      <c r="L134" s="28">
        <v>0</v>
      </c>
      <c r="M134" s="28">
        <v>0</v>
      </c>
      <c r="N134" s="31"/>
      <c r="O134" s="28">
        <v>0</v>
      </c>
      <c r="P134" s="28">
        <v>0</v>
      </c>
      <c r="Q134" s="20"/>
      <c r="R134" s="20"/>
      <c r="S134" s="14"/>
      <c r="T134" s="20"/>
      <c r="U134" s="20"/>
      <c r="V134" s="20"/>
      <c r="W134" s="5"/>
      <c r="X134" s="5"/>
      <c r="Y134" s="6"/>
      <c r="Z134" s="5"/>
      <c r="AA134" s="5"/>
      <c r="AB134" s="5"/>
    </row>
    <row r="135" spans="1:28" ht="15.75">
      <c r="A135" s="2"/>
      <c r="B135" s="24" t="s">
        <v>117</v>
      </c>
      <c r="C135" s="24" t="s">
        <v>333</v>
      </c>
      <c r="D135" s="28">
        <v>1943620</v>
      </c>
      <c r="E135" s="28">
        <v>1679610.1268399998</v>
      </c>
      <c r="F135" s="28">
        <v>1943620</v>
      </c>
      <c r="G135" s="28">
        <f t="shared" si="3"/>
        <v>264009.87316000019</v>
      </c>
      <c r="H135" s="29" t="str">
        <f t="shared" si="4"/>
        <v/>
      </c>
      <c r="I135" s="34">
        <v>1.4999999999999998</v>
      </c>
      <c r="J135" s="36">
        <v>1817.3861725835595</v>
      </c>
      <c r="K135" s="30"/>
      <c r="L135" s="28">
        <v>0</v>
      </c>
      <c r="M135" s="28">
        <v>0</v>
      </c>
      <c r="N135" s="31"/>
      <c r="O135" s="28">
        <v>0</v>
      </c>
      <c r="P135" s="28">
        <v>0</v>
      </c>
      <c r="Q135" s="20"/>
      <c r="R135" s="20"/>
      <c r="S135" s="14"/>
      <c r="T135" s="20"/>
      <c r="U135" s="20"/>
      <c r="V135" s="20"/>
      <c r="W135" s="5"/>
      <c r="X135" s="5"/>
      <c r="Y135" s="6"/>
      <c r="Z135" s="5"/>
      <c r="AA135" s="5"/>
      <c r="AB135" s="5"/>
    </row>
    <row r="136" spans="1:28" ht="15.75">
      <c r="A136" s="2"/>
      <c r="B136" s="24" t="s">
        <v>334</v>
      </c>
      <c r="C136" s="24" t="s">
        <v>335</v>
      </c>
      <c r="D136" s="28">
        <v>2830000</v>
      </c>
      <c r="E136" s="28">
        <v>1921125.0032550001</v>
      </c>
      <c r="F136" s="28">
        <v>2830000</v>
      </c>
      <c r="G136" s="28">
        <f t="shared" si="3"/>
        <v>908874.99674499989</v>
      </c>
      <c r="H136" s="29" t="str">
        <f t="shared" si="4"/>
        <v/>
      </c>
      <c r="I136" s="34">
        <v>1.5</v>
      </c>
      <c r="J136" s="36">
        <v>1509.7605470109315</v>
      </c>
      <c r="K136" s="30"/>
      <c r="L136" s="28">
        <v>0</v>
      </c>
      <c r="M136" s="28">
        <v>0</v>
      </c>
      <c r="N136" s="31"/>
      <c r="O136" s="28">
        <v>0</v>
      </c>
      <c r="P136" s="28">
        <v>0</v>
      </c>
      <c r="Q136" s="20"/>
      <c r="R136" s="20"/>
      <c r="S136" s="14"/>
      <c r="T136" s="20"/>
      <c r="U136" s="20"/>
      <c r="V136" s="20"/>
      <c r="W136" s="5"/>
      <c r="X136" s="5"/>
      <c r="Y136" s="6"/>
      <c r="Z136" s="5"/>
      <c r="AA136" s="5"/>
      <c r="AB136" s="5"/>
    </row>
    <row r="137" spans="1:28" ht="15.75">
      <c r="A137" s="2"/>
      <c r="B137" s="24" t="s">
        <v>336</v>
      </c>
      <c r="C137" s="24" t="s">
        <v>337</v>
      </c>
      <c r="D137" s="28">
        <v>1026823</v>
      </c>
      <c r="E137" s="28">
        <v>539896.05484500004</v>
      </c>
      <c r="F137" s="28">
        <v>1026823</v>
      </c>
      <c r="G137" s="28">
        <f t="shared" si="3"/>
        <v>486926.94515499996</v>
      </c>
      <c r="H137" s="29" t="str">
        <f t="shared" si="4"/>
        <v/>
      </c>
      <c r="I137" s="34">
        <v>1.5</v>
      </c>
      <c r="J137" s="36">
        <v>2213.6867228873675</v>
      </c>
      <c r="K137" s="30"/>
      <c r="L137" s="28">
        <v>0</v>
      </c>
      <c r="M137" s="28">
        <v>0</v>
      </c>
      <c r="N137" s="31"/>
      <c r="O137" s="28">
        <v>0</v>
      </c>
      <c r="P137" s="28">
        <v>0</v>
      </c>
      <c r="Q137" s="20"/>
      <c r="R137" s="20"/>
      <c r="S137" s="14"/>
      <c r="T137" s="20"/>
      <c r="U137" s="20"/>
      <c r="V137" s="20"/>
      <c r="W137" s="5"/>
      <c r="X137" s="5"/>
      <c r="Y137" s="6"/>
      <c r="Z137" s="5"/>
      <c r="AA137" s="5"/>
      <c r="AB137" s="5"/>
    </row>
    <row r="138" spans="1:28" ht="15.75">
      <c r="A138" s="2"/>
      <c r="B138" s="24" t="s">
        <v>120</v>
      </c>
      <c r="C138" s="24" t="s">
        <v>338</v>
      </c>
      <c r="D138" s="28">
        <v>925000</v>
      </c>
      <c r="E138" s="28">
        <v>690551.2095</v>
      </c>
      <c r="F138" s="28">
        <v>925000</v>
      </c>
      <c r="G138" s="28">
        <f t="shared" ref="G138:G201" si="5">F138-E138</f>
        <v>234448.7905</v>
      </c>
      <c r="H138" s="29" t="str">
        <f t="shared" ref="H138:H201" si="6">IF(AND(D138&gt;F138,E138&gt;F138),"*","")</f>
        <v/>
      </c>
      <c r="I138" s="34">
        <v>1.5</v>
      </c>
      <c r="J138" s="36">
        <v>867.03648628288022</v>
      </c>
      <c r="K138" s="30"/>
      <c r="L138" s="28">
        <v>504123.79050000006</v>
      </c>
      <c r="M138" s="28">
        <v>504123.79</v>
      </c>
      <c r="N138" s="31"/>
      <c r="O138" s="28">
        <v>632.96351371711978</v>
      </c>
      <c r="P138" s="28">
        <v>632.96351371711978</v>
      </c>
      <c r="Q138" s="20"/>
      <c r="R138" s="20"/>
      <c r="S138" s="14"/>
      <c r="T138" s="20"/>
      <c r="U138" s="20"/>
      <c r="V138" s="20"/>
      <c r="W138" s="5"/>
      <c r="X138" s="5"/>
      <c r="Y138" s="6"/>
      <c r="Z138" s="5"/>
      <c r="AA138" s="5"/>
      <c r="AB138" s="5"/>
    </row>
    <row r="139" spans="1:28" ht="15.75">
      <c r="A139" s="2"/>
      <c r="B139" s="24" t="s">
        <v>74</v>
      </c>
      <c r="C139" s="24" t="s">
        <v>339</v>
      </c>
      <c r="D139" s="28">
        <v>190000</v>
      </c>
      <c r="E139" s="28">
        <v>190000</v>
      </c>
      <c r="F139" s="28">
        <v>190000</v>
      </c>
      <c r="G139" s="28">
        <f t="shared" si="5"/>
        <v>0</v>
      </c>
      <c r="H139" s="29" t="str">
        <f t="shared" si="6"/>
        <v/>
      </c>
      <c r="I139" s="34">
        <v>1.5</v>
      </c>
      <c r="J139" s="36">
        <v>2410.601130952381</v>
      </c>
      <c r="K139" s="30"/>
      <c r="L139" s="28">
        <v>0</v>
      </c>
      <c r="M139" s="28">
        <v>0</v>
      </c>
      <c r="N139" s="31"/>
      <c r="O139" s="28">
        <v>0</v>
      </c>
      <c r="P139" s="28">
        <v>0</v>
      </c>
      <c r="Q139" s="20"/>
      <c r="R139" s="20"/>
      <c r="S139" s="14"/>
      <c r="T139" s="20"/>
      <c r="U139" s="20"/>
      <c r="V139" s="20"/>
      <c r="W139" s="5"/>
      <c r="X139" s="5"/>
      <c r="Y139" s="6"/>
      <c r="Z139" s="5"/>
      <c r="AA139" s="5"/>
      <c r="AB139" s="5"/>
    </row>
    <row r="140" spans="1:28" ht="15.75">
      <c r="A140" s="2"/>
      <c r="B140" s="24" t="s">
        <v>340</v>
      </c>
      <c r="C140" s="24" t="s">
        <v>341</v>
      </c>
      <c r="D140" s="28">
        <v>946000</v>
      </c>
      <c r="E140" s="28">
        <v>789264.00150000001</v>
      </c>
      <c r="F140" s="28">
        <v>946000</v>
      </c>
      <c r="G140" s="28">
        <f t="shared" si="5"/>
        <v>156735.99849999999</v>
      </c>
      <c r="H140" s="29" t="str">
        <f t="shared" si="6"/>
        <v/>
      </c>
      <c r="I140" s="34">
        <v>1.5</v>
      </c>
      <c r="J140" s="36">
        <v>1510.4085762128027</v>
      </c>
      <c r="K140" s="30"/>
      <c r="L140" s="28">
        <v>0</v>
      </c>
      <c r="M140" s="28">
        <v>0</v>
      </c>
      <c r="N140" s="31"/>
      <c r="O140" s="28">
        <v>0</v>
      </c>
      <c r="P140" s="28">
        <v>0</v>
      </c>
      <c r="Q140" s="20"/>
      <c r="R140" s="20"/>
      <c r="S140" s="14"/>
      <c r="T140" s="20"/>
      <c r="U140" s="20"/>
      <c r="V140" s="20"/>
      <c r="W140" s="5"/>
      <c r="X140" s="5"/>
      <c r="Y140" s="6"/>
      <c r="Z140" s="5"/>
      <c r="AA140" s="5"/>
      <c r="AB140" s="5"/>
    </row>
    <row r="141" spans="1:28" ht="15.75">
      <c r="A141" s="2"/>
      <c r="B141" s="24" t="s">
        <v>342</v>
      </c>
      <c r="C141" s="24" t="s">
        <v>343</v>
      </c>
      <c r="D141" s="28">
        <v>805000</v>
      </c>
      <c r="E141" s="28">
        <v>524591.04749999999</v>
      </c>
      <c r="F141" s="28">
        <v>805000</v>
      </c>
      <c r="G141" s="28">
        <f t="shared" si="5"/>
        <v>280408.95250000001</v>
      </c>
      <c r="H141" s="29" t="str">
        <f t="shared" si="6"/>
        <v/>
      </c>
      <c r="I141" s="34">
        <v>1.5</v>
      </c>
      <c r="J141" s="36">
        <v>1732.8104891986522</v>
      </c>
      <c r="K141" s="30"/>
      <c r="L141" s="28">
        <v>0</v>
      </c>
      <c r="M141" s="28">
        <v>0</v>
      </c>
      <c r="N141" s="31"/>
      <c r="O141" s="28">
        <v>0</v>
      </c>
      <c r="P141" s="28">
        <v>0</v>
      </c>
      <c r="Q141" s="20"/>
      <c r="R141" s="20"/>
      <c r="S141" s="14"/>
      <c r="T141" s="20"/>
      <c r="U141" s="20"/>
      <c r="V141" s="20"/>
      <c r="W141" s="5"/>
      <c r="X141" s="5"/>
      <c r="Y141" s="6"/>
      <c r="Z141" s="5"/>
      <c r="AA141" s="5"/>
      <c r="AB141" s="5"/>
    </row>
    <row r="142" spans="1:28" ht="15.75">
      <c r="A142" s="2"/>
      <c r="B142" s="24" t="s">
        <v>123</v>
      </c>
      <c r="C142" s="24" t="s">
        <v>344</v>
      </c>
      <c r="D142" s="28">
        <v>683833</v>
      </c>
      <c r="E142" s="28">
        <v>654220.58295000007</v>
      </c>
      <c r="F142" s="28">
        <v>683833</v>
      </c>
      <c r="G142" s="28">
        <f t="shared" si="5"/>
        <v>29612.417049999931</v>
      </c>
      <c r="H142" s="29" t="str">
        <f t="shared" si="6"/>
        <v/>
      </c>
      <c r="I142" s="34">
        <v>1.5</v>
      </c>
      <c r="J142" s="36">
        <v>1039.2206613664164</v>
      </c>
      <c r="K142" s="30"/>
      <c r="L142" s="28">
        <v>290074.41704999987</v>
      </c>
      <c r="M142" s="28">
        <v>290074.42</v>
      </c>
      <c r="N142" s="31"/>
      <c r="O142" s="28">
        <v>460.77933863358362</v>
      </c>
      <c r="P142" s="28">
        <v>460.77933863358362</v>
      </c>
      <c r="Q142" s="20"/>
      <c r="R142" s="20"/>
      <c r="S142" s="14"/>
      <c r="T142" s="20"/>
      <c r="U142" s="20"/>
      <c r="V142" s="20"/>
      <c r="W142" s="5"/>
      <c r="X142" s="5"/>
      <c r="Y142" s="6"/>
      <c r="Z142" s="5"/>
      <c r="AA142" s="5"/>
      <c r="AB142" s="5"/>
    </row>
    <row r="143" spans="1:28" ht="15.75">
      <c r="A143" s="2"/>
      <c r="B143" s="24" t="s">
        <v>126</v>
      </c>
      <c r="C143" s="24" t="s">
        <v>345</v>
      </c>
      <c r="D143" s="28">
        <v>560000</v>
      </c>
      <c r="E143" s="28">
        <v>560000</v>
      </c>
      <c r="F143" s="28">
        <v>560000</v>
      </c>
      <c r="G143" s="28">
        <f t="shared" si="5"/>
        <v>0</v>
      </c>
      <c r="H143" s="29" t="str">
        <f t="shared" si="6"/>
        <v/>
      </c>
      <c r="I143" s="34">
        <v>1.5000000000000002</v>
      </c>
      <c r="J143" s="36">
        <v>867.77990878451851</v>
      </c>
      <c r="K143" s="30"/>
      <c r="L143" s="28">
        <v>436137.02992499992</v>
      </c>
      <c r="M143" s="28">
        <v>407061.23</v>
      </c>
      <c r="N143" s="31"/>
      <c r="O143" s="28">
        <v>632.22009121548149</v>
      </c>
      <c r="P143" s="28">
        <v>590.07208513444937</v>
      </c>
      <c r="Q143" s="20"/>
      <c r="R143" s="20"/>
      <c r="S143" s="14"/>
      <c r="T143" s="20"/>
      <c r="U143" s="20"/>
      <c r="V143" s="20"/>
      <c r="W143" s="5"/>
      <c r="X143" s="5"/>
      <c r="Y143" s="6"/>
      <c r="Z143" s="5"/>
      <c r="AA143" s="5"/>
      <c r="AB143" s="5"/>
    </row>
    <row r="144" spans="1:28" ht="15.75">
      <c r="A144" s="2"/>
      <c r="B144" s="24" t="s">
        <v>78</v>
      </c>
      <c r="C144" s="24" t="s">
        <v>346</v>
      </c>
      <c r="D144" s="28">
        <v>250000</v>
      </c>
      <c r="E144" s="28">
        <v>200606.45969999998</v>
      </c>
      <c r="F144" s="28">
        <v>250000</v>
      </c>
      <c r="G144" s="28">
        <f t="shared" si="5"/>
        <v>49393.540300000022</v>
      </c>
      <c r="H144" s="29" t="str">
        <f t="shared" si="6"/>
        <v/>
      </c>
      <c r="I144" s="34">
        <v>1.4999999999999998</v>
      </c>
      <c r="J144" s="36">
        <v>1669.6334556803993</v>
      </c>
      <c r="K144" s="30"/>
      <c r="L144" s="28">
        <v>0</v>
      </c>
      <c r="M144" s="28">
        <v>0</v>
      </c>
      <c r="N144" s="31"/>
      <c r="O144" s="28">
        <v>0</v>
      </c>
      <c r="P144" s="28">
        <v>0</v>
      </c>
      <c r="Q144" s="20"/>
      <c r="R144" s="20"/>
      <c r="S144" s="14"/>
      <c r="T144" s="20"/>
      <c r="U144" s="20"/>
      <c r="V144" s="20"/>
      <c r="W144" s="5"/>
      <c r="X144" s="5"/>
      <c r="Y144" s="6"/>
      <c r="Z144" s="5"/>
      <c r="AA144" s="5"/>
      <c r="AB144" s="5"/>
    </row>
    <row r="145" spans="1:28" ht="15.75">
      <c r="A145" s="2"/>
      <c r="B145" s="24" t="s">
        <v>130</v>
      </c>
      <c r="C145" s="24" t="s">
        <v>347</v>
      </c>
      <c r="D145" s="28">
        <v>1100000</v>
      </c>
      <c r="E145" s="28">
        <v>817180.1655</v>
      </c>
      <c r="F145" s="28">
        <v>1100000</v>
      </c>
      <c r="G145" s="28">
        <f t="shared" si="5"/>
        <v>282819.8345</v>
      </c>
      <c r="H145" s="29" t="str">
        <f t="shared" si="6"/>
        <v/>
      </c>
      <c r="I145" s="34">
        <v>1.5</v>
      </c>
      <c r="J145" s="36">
        <v>1020.6969254693296</v>
      </c>
      <c r="K145" s="30"/>
      <c r="L145" s="28">
        <v>383734.83450000006</v>
      </c>
      <c r="M145" s="28">
        <v>383734.83</v>
      </c>
      <c r="N145" s="31"/>
      <c r="O145" s="28">
        <v>479.30307453067041</v>
      </c>
      <c r="P145" s="28">
        <v>479.30307453067036</v>
      </c>
      <c r="Q145" s="20"/>
      <c r="R145" s="20"/>
      <c r="S145" s="14"/>
      <c r="T145" s="20"/>
      <c r="U145" s="20"/>
      <c r="V145" s="20"/>
      <c r="W145" s="5"/>
      <c r="X145" s="5"/>
      <c r="Y145" s="6"/>
      <c r="Z145" s="5"/>
      <c r="AA145" s="5"/>
      <c r="AB145" s="5"/>
    </row>
    <row r="146" spans="1:28" ht="15.75">
      <c r="A146" s="2"/>
      <c r="B146" s="24" t="s">
        <v>348</v>
      </c>
      <c r="C146" s="24" t="s">
        <v>349</v>
      </c>
      <c r="D146" s="28">
        <v>1100000</v>
      </c>
      <c r="E146" s="28">
        <v>845655.39150000003</v>
      </c>
      <c r="F146" s="28">
        <v>1100000</v>
      </c>
      <c r="G146" s="28">
        <f t="shared" si="5"/>
        <v>254344.60849999997</v>
      </c>
      <c r="H146" s="29" t="str">
        <f t="shared" si="6"/>
        <v/>
      </c>
      <c r="I146" s="34">
        <v>1.5</v>
      </c>
      <c r="J146" s="36">
        <v>1020.3001719291049</v>
      </c>
      <c r="K146" s="30"/>
      <c r="L146" s="28">
        <v>397589.60850000003</v>
      </c>
      <c r="M146" s="28">
        <v>397589.61</v>
      </c>
      <c r="N146" s="31"/>
      <c r="O146" s="28">
        <v>479.69982807089514</v>
      </c>
      <c r="P146" s="28">
        <v>479.69982807089514</v>
      </c>
      <c r="Q146" s="20"/>
      <c r="R146" s="20"/>
      <c r="S146" s="14"/>
      <c r="T146" s="20"/>
      <c r="U146" s="20"/>
      <c r="V146" s="20"/>
      <c r="W146" s="5"/>
      <c r="X146" s="5"/>
      <c r="Y146" s="6"/>
      <c r="Z146" s="5"/>
      <c r="AA146" s="5"/>
      <c r="AB146" s="5"/>
    </row>
    <row r="147" spans="1:28" ht="15.75">
      <c r="A147" s="2"/>
      <c r="B147" s="24" t="s">
        <v>134</v>
      </c>
      <c r="C147" s="24" t="s">
        <v>350</v>
      </c>
      <c r="D147" s="28">
        <v>350000</v>
      </c>
      <c r="E147" s="28">
        <v>323788.99349999998</v>
      </c>
      <c r="F147" s="28">
        <v>350000</v>
      </c>
      <c r="G147" s="28">
        <f t="shared" si="5"/>
        <v>26211.006500000018</v>
      </c>
      <c r="H147" s="29" t="str">
        <f t="shared" si="6"/>
        <v/>
      </c>
      <c r="I147" s="34">
        <v>1.4999999999999998</v>
      </c>
      <c r="J147" s="36">
        <v>1271.4560335349092</v>
      </c>
      <c r="K147" s="30"/>
      <c r="L147" s="28">
        <v>58201.00650000001</v>
      </c>
      <c r="M147" s="28">
        <v>58201.01</v>
      </c>
      <c r="N147" s="31"/>
      <c r="O147" s="28">
        <v>228.54396646509076</v>
      </c>
      <c r="P147" s="28">
        <v>228.54396646509076</v>
      </c>
      <c r="Q147" s="20"/>
      <c r="R147" s="20"/>
      <c r="S147" s="14"/>
      <c r="T147" s="20"/>
      <c r="U147" s="20"/>
      <c r="V147" s="20"/>
      <c r="W147" s="5"/>
      <c r="X147" s="5"/>
      <c r="Y147" s="6"/>
      <c r="Z147" s="5"/>
      <c r="AA147" s="5"/>
      <c r="AB147" s="5"/>
    </row>
    <row r="148" spans="1:28" ht="15.75">
      <c r="A148" s="2"/>
      <c r="B148" s="24" t="s">
        <v>137</v>
      </c>
      <c r="C148" s="24" t="s">
        <v>351</v>
      </c>
      <c r="D148" s="28">
        <v>5000000</v>
      </c>
      <c r="E148" s="28">
        <v>2894596.1481300001</v>
      </c>
      <c r="F148" s="28">
        <v>5000000</v>
      </c>
      <c r="G148" s="28">
        <f t="shared" si="5"/>
        <v>2105403.8518699999</v>
      </c>
      <c r="H148" s="29" t="str">
        <f t="shared" si="6"/>
        <v/>
      </c>
      <c r="I148" s="34">
        <v>1.5</v>
      </c>
      <c r="J148" s="36">
        <v>1033.3377890732934</v>
      </c>
      <c r="K148" s="30"/>
      <c r="L148" s="28">
        <v>1307218.8518699999</v>
      </c>
      <c r="M148" s="28">
        <v>1307218.8500000001</v>
      </c>
      <c r="N148" s="31"/>
      <c r="O148" s="28">
        <v>466.66221092670662</v>
      </c>
      <c r="P148" s="28">
        <v>466.66221092670662</v>
      </c>
      <c r="Q148" s="20"/>
      <c r="R148" s="20"/>
      <c r="S148" s="14"/>
      <c r="T148" s="20"/>
      <c r="U148" s="20"/>
      <c r="V148" s="20"/>
      <c r="W148" s="5"/>
      <c r="X148" s="5"/>
      <c r="Y148" s="6"/>
      <c r="Z148" s="5"/>
      <c r="AA148" s="5"/>
      <c r="AB148" s="5"/>
    </row>
    <row r="149" spans="1:28" ht="15.75">
      <c r="A149" s="2"/>
      <c r="B149" s="24" t="s">
        <v>352</v>
      </c>
      <c r="C149" s="24" t="s">
        <v>353</v>
      </c>
      <c r="D149" s="28">
        <v>1188000</v>
      </c>
      <c r="E149" s="28">
        <v>996324.99999999988</v>
      </c>
      <c r="F149" s="28">
        <v>1188000</v>
      </c>
      <c r="G149" s="28">
        <f t="shared" si="5"/>
        <v>191675.00000000012</v>
      </c>
      <c r="H149" s="29" t="str">
        <f t="shared" si="6"/>
        <v/>
      </c>
      <c r="I149" s="34">
        <v>1.474155181090919</v>
      </c>
      <c r="J149" s="36">
        <v>2500</v>
      </c>
      <c r="K149" s="30"/>
      <c r="L149" s="28">
        <v>0</v>
      </c>
      <c r="M149" s="28">
        <v>0</v>
      </c>
      <c r="N149" s="31"/>
      <c r="O149" s="28">
        <v>0</v>
      </c>
      <c r="P149" s="28">
        <v>0</v>
      </c>
      <c r="Q149" s="20"/>
      <c r="R149" s="20"/>
      <c r="S149" s="14"/>
      <c r="T149" s="20"/>
      <c r="U149" s="20"/>
      <c r="V149" s="20"/>
      <c r="W149" s="5"/>
      <c r="X149" s="5"/>
      <c r="Y149" s="6"/>
      <c r="Z149" s="5"/>
      <c r="AA149" s="5"/>
      <c r="AB149" s="5"/>
    </row>
    <row r="150" spans="1:28" ht="15.75">
      <c r="A150" s="2"/>
      <c r="B150" s="24" t="s">
        <v>141</v>
      </c>
      <c r="C150" s="24" t="s">
        <v>354</v>
      </c>
      <c r="D150" s="28">
        <v>3300000</v>
      </c>
      <c r="E150" s="28">
        <v>3230138.2950599999</v>
      </c>
      <c r="F150" s="28">
        <v>3300000</v>
      </c>
      <c r="G150" s="28">
        <f t="shared" si="5"/>
        <v>69861.704940000083</v>
      </c>
      <c r="H150" s="29" t="str">
        <f t="shared" si="6"/>
        <v/>
      </c>
      <c r="I150" s="34">
        <v>1.5</v>
      </c>
      <c r="J150" s="36">
        <v>921.07555777149173</v>
      </c>
      <c r="K150" s="30"/>
      <c r="L150" s="28">
        <v>2030241.7049400003</v>
      </c>
      <c r="M150" s="28">
        <v>2030241.7</v>
      </c>
      <c r="N150" s="31"/>
      <c r="O150" s="28">
        <v>578.92444222850827</v>
      </c>
      <c r="P150" s="28">
        <v>578.92444222850827</v>
      </c>
      <c r="Q150" s="20"/>
      <c r="R150" s="20"/>
      <c r="S150" s="14"/>
      <c r="T150" s="20"/>
      <c r="U150" s="20"/>
      <c r="V150" s="20"/>
      <c r="W150" s="5"/>
      <c r="X150" s="5"/>
      <c r="Y150" s="6"/>
      <c r="Z150" s="5"/>
      <c r="AA150" s="5"/>
      <c r="AB150" s="5"/>
    </row>
    <row r="151" spans="1:28" ht="15.75">
      <c r="A151" s="2"/>
      <c r="B151" s="24" t="s">
        <v>144</v>
      </c>
      <c r="C151" s="24" t="s">
        <v>355</v>
      </c>
      <c r="D151" s="28">
        <v>295000</v>
      </c>
      <c r="E151" s="28">
        <v>155950</v>
      </c>
      <c r="F151" s="28">
        <v>295000</v>
      </c>
      <c r="G151" s="28">
        <f t="shared" si="5"/>
        <v>139050</v>
      </c>
      <c r="H151" s="29" t="str">
        <f t="shared" si="6"/>
        <v/>
      </c>
      <c r="I151" s="34">
        <v>1.4093528978084946</v>
      </c>
      <c r="J151" s="36">
        <v>2500</v>
      </c>
      <c r="K151" s="30"/>
      <c r="L151" s="28">
        <v>0</v>
      </c>
      <c r="M151" s="28">
        <v>0</v>
      </c>
      <c r="N151" s="31"/>
      <c r="O151" s="28">
        <v>0</v>
      </c>
      <c r="P151" s="28">
        <v>0</v>
      </c>
      <c r="Q151" s="20"/>
      <c r="R151" s="20"/>
      <c r="S151" s="14"/>
      <c r="T151" s="20"/>
      <c r="U151" s="20"/>
      <c r="V151" s="20"/>
      <c r="W151" s="5"/>
      <c r="X151" s="5"/>
      <c r="Y151" s="6"/>
      <c r="Z151" s="5"/>
      <c r="AA151" s="5"/>
      <c r="AB151" s="5"/>
    </row>
    <row r="152" spans="1:28" ht="15.75">
      <c r="A152" s="2"/>
      <c r="B152" s="24" t="s">
        <v>356</v>
      </c>
      <c r="C152" s="24" t="s">
        <v>357</v>
      </c>
      <c r="D152" s="28">
        <v>903098</v>
      </c>
      <c r="E152" s="28">
        <v>819713.86800000002</v>
      </c>
      <c r="F152" s="28">
        <v>903098</v>
      </c>
      <c r="G152" s="28">
        <f t="shared" si="5"/>
        <v>83384.131999999983</v>
      </c>
      <c r="H152" s="29" t="str">
        <f t="shared" si="6"/>
        <v/>
      </c>
      <c r="I152" s="34">
        <v>1.5</v>
      </c>
      <c r="J152" s="36">
        <v>1371.1717038573483</v>
      </c>
      <c r="K152" s="30"/>
      <c r="L152" s="28">
        <v>77016.132000000012</v>
      </c>
      <c r="M152" s="28">
        <v>77016.13</v>
      </c>
      <c r="N152" s="31"/>
      <c r="O152" s="28">
        <v>128.82829614265165</v>
      </c>
      <c r="P152" s="28">
        <v>128.82829614265165</v>
      </c>
      <c r="Q152" s="20"/>
      <c r="R152" s="20"/>
      <c r="S152" s="14"/>
      <c r="T152" s="20"/>
      <c r="U152" s="20"/>
      <c r="V152" s="20"/>
      <c r="W152" s="5"/>
      <c r="X152" s="5"/>
      <c r="Y152" s="6"/>
      <c r="Z152" s="5"/>
      <c r="AA152" s="5"/>
      <c r="AB152" s="5"/>
    </row>
    <row r="153" spans="1:28" ht="15.75">
      <c r="A153" s="2"/>
      <c r="B153" s="24" t="s">
        <v>358</v>
      </c>
      <c r="C153" s="24" t="s">
        <v>359</v>
      </c>
      <c r="D153" s="28">
        <v>210000</v>
      </c>
      <c r="E153" s="28">
        <v>119523.4305</v>
      </c>
      <c r="F153" s="28">
        <v>210000</v>
      </c>
      <c r="G153" s="28">
        <f t="shared" si="5"/>
        <v>90476.569499999998</v>
      </c>
      <c r="H153" s="29" t="str">
        <f t="shared" si="6"/>
        <v/>
      </c>
      <c r="I153" s="34">
        <v>1.5</v>
      </c>
      <c r="J153" s="36">
        <v>1518.7221156289706</v>
      </c>
      <c r="K153" s="30"/>
      <c r="L153" s="28">
        <v>0</v>
      </c>
      <c r="M153" s="28">
        <v>0</v>
      </c>
      <c r="N153" s="31"/>
      <c r="O153" s="28">
        <v>0</v>
      </c>
      <c r="P153" s="28">
        <v>0</v>
      </c>
      <c r="Q153" s="20"/>
      <c r="R153" s="20"/>
      <c r="S153" s="14"/>
      <c r="T153" s="20"/>
      <c r="U153" s="20"/>
      <c r="V153" s="20"/>
      <c r="W153" s="5"/>
      <c r="X153" s="5"/>
      <c r="Y153" s="6"/>
      <c r="Z153" s="5"/>
      <c r="AA153" s="5"/>
      <c r="AB153" s="5"/>
    </row>
    <row r="154" spans="1:28" ht="15.75">
      <c r="A154" s="2"/>
      <c r="B154" s="24" t="s">
        <v>360</v>
      </c>
      <c r="C154" s="24" t="s">
        <v>361</v>
      </c>
      <c r="D154" s="28">
        <v>275000</v>
      </c>
      <c r="E154" s="28">
        <v>217075</v>
      </c>
      <c r="F154" s="28">
        <v>275000</v>
      </c>
      <c r="G154" s="28">
        <f t="shared" si="5"/>
        <v>57925</v>
      </c>
      <c r="H154" s="29" t="str">
        <f t="shared" si="6"/>
        <v/>
      </c>
      <c r="I154" s="34">
        <v>0.87201016256691744</v>
      </c>
      <c r="J154" s="36">
        <v>2500</v>
      </c>
      <c r="K154" s="30"/>
      <c r="L154" s="28">
        <v>0</v>
      </c>
      <c r="M154" s="28">
        <v>0</v>
      </c>
      <c r="N154" s="31"/>
      <c r="O154" s="28">
        <v>0</v>
      </c>
      <c r="P154" s="28">
        <v>0</v>
      </c>
      <c r="Q154" s="20"/>
      <c r="R154" s="20"/>
      <c r="S154" s="14"/>
      <c r="T154" s="20"/>
      <c r="U154" s="20"/>
      <c r="V154" s="20"/>
      <c r="W154" s="5"/>
      <c r="X154" s="5"/>
      <c r="Y154" s="6"/>
      <c r="Z154" s="5"/>
      <c r="AA154" s="5"/>
      <c r="AB154" s="5"/>
    </row>
    <row r="155" spans="1:28" ht="15.75">
      <c r="A155" s="2"/>
      <c r="B155" s="24" t="s">
        <v>362</v>
      </c>
      <c r="C155" s="24" t="s">
        <v>363</v>
      </c>
      <c r="D155" s="28">
        <v>386000</v>
      </c>
      <c r="E155" s="28">
        <v>367538.41649999999</v>
      </c>
      <c r="F155" s="28">
        <v>386000</v>
      </c>
      <c r="G155" s="28">
        <f t="shared" si="5"/>
        <v>18461.583500000008</v>
      </c>
      <c r="H155" s="29" t="str">
        <f t="shared" si="6"/>
        <v/>
      </c>
      <c r="I155" s="34">
        <v>1.5</v>
      </c>
      <c r="J155" s="36">
        <v>1495.3959496297502</v>
      </c>
      <c r="K155" s="30"/>
      <c r="L155" s="28">
        <v>1131.583499999984</v>
      </c>
      <c r="M155" s="28">
        <v>1131.58</v>
      </c>
      <c r="N155" s="31"/>
      <c r="O155" s="28">
        <v>4.6040503702497517</v>
      </c>
      <c r="P155" s="28">
        <v>4.6040503702497517</v>
      </c>
      <c r="Q155" s="20"/>
      <c r="R155" s="20"/>
      <c r="S155" s="14"/>
      <c r="T155" s="20"/>
      <c r="U155" s="20"/>
      <c r="V155" s="20"/>
      <c r="W155" s="5"/>
      <c r="X155" s="5"/>
      <c r="Y155" s="6"/>
      <c r="Z155" s="5"/>
      <c r="AA155" s="5"/>
      <c r="AB155" s="5"/>
    </row>
    <row r="156" spans="1:28" ht="15.75">
      <c r="A156" s="2"/>
      <c r="B156" s="24" t="s">
        <v>148</v>
      </c>
      <c r="C156" s="24" t="s">
        <v>364</v>
      </c>
      <c r="D156" s="28">
        <v>305000</v>
      </c>
      <c r="E156" s="28">
        <v>275399.40600000002</v>
      </c>
      <c r="F156" s="28">
        <v>305000</v>
      </c>
      <c r="G156" s="28">
        <f t="shared" si="5"/>
        <v>29600.593999999983</v>
      </c>
      <c r="H156" s="29" t="str">
        <f t="shared" si="6"/>
        <v/>
      </c>
      <c r="I156" s="34">
        <v>1.5</v>
      </c>
      <c r="J156" s="36">
        <v>1128.639834433015</v>
      </c>
      <c r="K156" s="30"/>
      <c r="L156" s="28">
        <v>90615.593999999997</v>
      </c>
      <c r="M156" s="28">
        <v>90615.59</v>
      </c>
      <c r="N156" s="31"/>
      <c r="O156" s="28">
        <v>371.36016556698496</v>
      </c>
      <c r="P156" s="28">
        <v>371.36016556698496</v>
      </c>
      <c r="Q156" s="20"/>
      <c r="R156" s="20"/>
      <c r="S156" s="14"/>
      <c r="T156" s="20"/>
      <c r="U156" s="20"/>
      <c r="V156" s="20"/>
      <c r="W156" s="5"/>
      <c r="X156" s="5"/>
      <c r="Y156" s="6"/>
      <c r="Z156" s="5"/>
      <c r="AA156" s="5"/>
      <c r="AB156" s="5"/>
    </row>
    <row r="157" spans="1:28" ht="15.75">
      <c r="A157" s="2"/>
      <c r="B157" s="24" t="s">
        <v>365</v>
      </c>
      <c r="C157" s="24" t="s">
        <v>366</v>
      </c>
      <c r="D157" s="28">
        <v>270000</v>
      </c>
      <c r="E157" s="28">
        <v>224045.595</v>
      </c>
      <c r="F157" s="28">
        <v>270000</v>
      </c>
      <c r="G157" s="28">
        <f t="shared" si="5"/>
        <v>45954.404999999999</v>
      </c>
      <c r="H157" s="29" t="str">
        <f t="shared" si="6"/>
        <v/>
      </c>
      <c r="I157" s="34">
        <v>1.5</v>
      </c>
      <c r="J157" s="36">
        <v>1748.9898126463702</v>
      </c>
      <c r="K157" s="30"/>
      <c r="L157" s="28">
        <v>0</v>
      </c>
      <c r="M157" s="28">
        <v>0</v>
      </c>
      <c r="N157" s="31"/>
      <c r="O157" s="28">
        <v>0</v>
      </c>
      <c r="P157" s="28">
        <v>0</v>
      </c>
      <c r="Q157" s="20"/>
      <c r="R157" s="20"/>
      <c r="S157" s="14"/>
      <c r="T157" s="20"/>
      <c r="U157" s="20"/>
      <c r="V157" s="20"/>
      <c r="W157" s="5"/>
      <c r="X157" s="5"/>
      <c r="Y157" s="6"/>
      <c r="Z157" s="5"/>
      <c r="AA157" s="5"/>
      <c r="AB157" s="5"/>
    </row>
    <row r="158" spans="1:28" ht="15.75">
      <c r="A158" s="2"/>
      <c r="B158" s="24" t="s">
        <v>367</v>
      </c>
      <c r="C158" s="24" t="s">
        <v>368</v>
      </c>
      <c r="D158" s="28">
        <v>1109000</v>
      </c>
      <c r="E158" s="28">
        <v>418994.96250000002</v>
      </c>
      <c r="F158" s="28">
        <v>1109000</v>
      </c>
      <c r="G158" s="28">
        <f t="shared" si="5"/>
        <v>690005.03749999998</v>
      </c>
      <c r="H158" s="29" t="str">
        <f t="shared" si="6"/>
        <v/>
      </c>
      <c r="I158" s="34">
        <v>1.5</v>
      </c>
      <c r="J158" s="36">
        <v>722.29302780603007</v>
      </c>
      <c r="K158" s="30"/>
      <c r="L158" s="28">
        <v>451140.03750000003</v>
      </c>
      <c r="M158" s="28">
        <v>451140.04</v>
      </c>
      <c r="N158" s="31"/>
      <c r="O158" s="28">
        <v>777.70697219396993</v>
      </c>
      <c r="P158" s="28">
        <v>777.70697219397005</v>
      </c>
      <c r="Q158" s="20"/>
      <c r="R158" s="20"/>
      <c r="S158" s="14"/>
      <c r="T158" s="20"/>
      <c r="U158" s="20"/>
      <c r="V158" s="20"/>
      <c r="W158" s="5"/>
      <c r="X158" s="5"/>
      <c r="Y158" s="6"/>
      <c r="Z158" s="5"/>
      <c r="AA158" s="5"/>
      <c r="AB158" s="5"/>
    </row>
    <row r="159" spans="1:28" ht="15.75">
      <c r="A159" s="2"/>
      <c r="B159" s="24" t="s">
        <v>82</v>
      </c>
      <c r="C159" s="24" t="s">
        <v>369</v>
      </c>
      <c r="D159" s="28">
        <v>573905</v>
      </c>
      <c r="E159" s="28">
        <v>351075.11700000003</v>
      </c>
      <c r="F159" s="28">
        <v>573905</v>
      </c>
      <c r="G159" s="28">
        <f t="shared" si="5"/>
        <v>222829.88299999997</v>
      </c>
      <c r="H159" s="29" t="str">
        <f t="shared" si="6"/>
        <v/>
      </c>
      <c r="I159" s="34">
        <v>1.5</v>
      </c>
      <c r="J159" s="36">
        <v>1141.7076975609757</v>
      </c>
      <c r="K159" s="30"/>
      <c r="L159" s="28">
        <v>110174.88299999997</v>
      </c>
      <c r="M159" s="28">
        <v>110174.88</v>
      </c>
      <c r="N159" s="31"/>
      <c r="O159" s="28">
        <v>358.2923024390243</v>
      </c>
      <c r="P159" s="28">
        <v>358.2923024390243</v>
      </c>
      <c r="Q159" s="20"/>
      <c r="R159" s="20"/>
      <c r="S159" s="14"/>
      <c r="T159" s="20"/>
      <c r="U159" s="20"/>
      <c r="V159" s="20"/>
      <c r="W159" s="5"/>
      <c r="X159" s="5"/>
      <c r="Y159" s="6"/>
      <c r="Z159" s="5"/>
      <c r="AA159" s="5"/>
      <c r="AB159" s="5"/>
    </row>
    <row r="160" spans="1:28" ht="15.75">
      <c r="A160" s="2"/>
      <c r="B160" s="24" t="s">
        <v>86</v>
      </c>
      <c r="C160" s="24" t="s">
        <v>370</v>
      </c>
      <c r="D160" s="28">
        <v>736752</v>
      </c>
      <c r="E160" s="28">
        <v>692500</v>
      </c>
      <c r="F160" s="28">
        <v>736752</v>
      </c>
      <c r="G160" s="28">
        <f t="shared" si="5"/>
        <v>44252</v>
      </c>
      <c r="H160" s="29" t="str">
        <f t="shared" si="6"/>
        <v/>
      </c>
      <c r="I160" s="34">
        <v>0.84729430923525439</v>
      </c>
      <c r="J160" s="36">
        <v>2500</v>
      </c>
      <c r="K160" s="30"/>
      <c r="L160" s="28">
        <v>0</v>
      </c>
      <c r="M160" s="28">
        <v>0</v>
      </c>
      <c r="N160" s="31"/>
      <c r="O160" s="28">
        <v>0</v>
      </c>
      <c r="P160" s="28">
        <v>0</v>
      </c>
      <c r="Q160" s="20"/>
      <c r="R160" s="20"/>
      <c r="S160" s="14"/>
      <c r="T160" s="20"/>
      <c r="U160" s="20"/>
      <c r="V160" s="20"/>
      <c r="W160" s="5"/>
      <c r="X160" s="5"/>
      <c r="Y160" s="6"/>
      <c r="Z160" s="5"/>
      <c r="AA160" s="5"/>
      <c r="AB160" s="5"/>
    </row>
    <row r="161" spans="1:28" ht="15.75">
      <c r="A161" s="2"/>
      <c r="B161" s="24" t="s">
        <v>151</v>
      </c>
      <c r="C161" s="24" t="s">
        <v>371</v>
      </c>
      <c r="D161" s="28">
        <v>7330000</v>
      </c>
      <c r="E161" s="28">
        <v>2956683.3539999998</v>
      </c>
      <c r="F161" s="28">
        <v>7330000</v>
      </c>
      <c r="G161" s="28">
        <f t="shared" si="5"/>
        <v>4373316.6459999997</v>
      </c>
      <c r="H161" s="29" t="str">
        <f t="shared" si="6"/>
        <v/>
      </c>
      <c r="I161" s="34">
        <v>1.4999999999999998</v>
      </c>
      <c r="J161" s="36">
        <v>788.90540766256743</v>
      </c>
      <c r="K161" s="30"/>
      <c r="L161" s="28">
        <v>2665061.6459999997</v>
      </c>
      <c r="M161" s="28">
        <v>2665061.65</v>
      </c>
      <c r="N161" s="31"/>
      <c r="O161" s="28">
        <v>711.09459233743257</v>
      </c>
      <c r="P161" s="28">
        <v>711.09459233743257</v>
      </c>
      <c r="Q161" s="20"/>
      <c r="R161" s="20"/>
      <c r="S161" s="14"/>
      <c r="T161" s="20"/>
      <c r="U161" s="20"/>
      <c r="V161" s="20"/>
      <c r="W161" s="5"/>
      <c r="X161" s="5"/>
      <c r="Y161" s="6"/>
      <c r="Z161" s="5"/>
      <c r="AA161" s="5"/>
      <c r="AB161" s="5"/>
    </row>
    <row r="162" spans="1:28" ht="15.75">
      <c r="A162" s="2"/>
      <c r="B162" s="24" t="s">
        <v>155</v>
      </c>
      <c r="C162" s="24" t="s">
        <v>372</v>
      </c>
      <c r="D162" s="28">
        <v>505862</v>
      </c>
      <c r="E162" s="28">
        <v>287383.13409936329</v>
      </c>
      <c r="F162" s="28">
        <v>505862</v>
      </c>
      <c r="G162" s="28">
        <f t="shared" si="5"/>
        <v>218478.86590063671</v>
      </c>
      <c r="H162" s="29" t="str">
        <f t="shared" si="6"/>
        <v/>
      </c>
      <c r="I162" s="34">
        <v>1.5</v>
      </c>
      <c r="J162" s="36">
        <v>254.37313267245838</v>
      </c>
      <c r="K162" s="30"/>
      <c r="L162" s="28">
        <v>1407271.8659006369</v>
      </c>
      <c r="M162" s="28">
        <v>1407271.87</v>
      </c>
      <c r="N162" s="31"/>
      <c r="O162" s="28">
        <v>1245.6268673275417</v>
      </c>
      <c r="P162" s="28">
        <v>1245.6268673275417</v>
      </c>
      <c r="Q162" s="20"/>
      <c r="R162" s="20"/>
      <c r="S162" s="14"/>
      <c r="T162" s="20"/>
      <c r="U162" s="20"/>
      <c r="V162" s="20"/>
      <c r="W162" s="5"/>
      <c r="X162" s="5"/>
      <c r="Y162" s="6"/>
      <c r="Z162" s="5"/>
      <c r="AA162" s="5"/>
      <c r="AB162" s="5"/>
    </row>
    <row r="163" spans="1:28" ht="15.75">
      <c r="A163" s="2"/>
      <c r="B163" s="24" t="s">
        <v>90</v>
      </c>
      <c r="C163" s="24" t="s">
        <v>373</v>
      </c>
      <c r="D163" s="28">
        <v>2641258</v>
      </c>
      <c r="E163" s="28">
        <v>2219199.8774999999</v>
      </c>
      <c r="F163" s="28">
        <v>2641258</v>
      </c>
      <c r="G163" s="28">
        <f t="shared" si="5"/>
        <v>422058.12250000006</v>
      </c>
      <c r="H163" s="29" t="str">
        <f t="shared" si="6"/>
        <v/>
      </c>
      <c r="I163" s="34">
        <v>1.5</v>
      </c>
      <c r="J163" s="36">
        <v>1941.8460116552769</v>
      </c>
      <c r="K163" s="30"/>
      <c r="L163" s="28">
        <v>0</v>
      </c>
      <c r="M163" s="28">
        <v>0</v>
      </c>
      <c r="N163" s="31"/>
      <c r="O163" s="28">
        <v>0</v>
      </c>
      <c r="P163" s="28">
        <v>0</v>
      </c>
      <c r="Q163" s="20"/>
      <c r="R163" s="20"/>
      <c r="S163" s="14"/>
      <c r="T163" s="20"/>
      <c r="U163" s="20"/>
      <c r="V163" s="20"/>
      <c r="W163" s="5"/>
      <c r="X163" s="5"/>
      <c r="Y163" s="6"/>
      <c r="Z163" s="5"/>
      <c r="AA163" s="5"/>
      <c r="AB163" s="5"/>
    </row>
    <row r="164" spans="1:28" ht="15.75">
      <c r="A164" s="2"/>
      <c r="B164" s="24" t="s">
        <v>158</v>
      </c>
      <c r="C164" s="24" t="s">
        <v>374</v>
      </c>
      <c r="D164" s="28">
        <v>4654330</v>
      </c>
      <c r="E164" s="28">
        <v>3261476</v>
      </c>
      <c r="F164" s="28">
        <v>3261476</v>
      </c>
      <c r="G164" s="28">
        <f t="shared" si="5"/>
        <v>0</v>
      </c>
      <c r="H164" s="29" t="str">
        <f t="shared" si="6"/>
        <v/>
      </c>
      <c r="I164" s="34">
        <v>1.4999999999999998</v>
      </c>
      <c r="J164" s="36">
        <v>1675.4542107836121</v>
      </c>
      <c r="K164" s="30"/>
      <c r="L164" s="28">
        <v>0</v>
      </c>
      <c r="M164" s="28">
        <v>0</v>
      </c>
      <c r="N164" s="31"/>
      <c r="O164" s="28">
        <v>0</v>
      </c>
      <c r="P164" s="28">
        <v>0</v>
      </c>
      <c r="Q164" s="20"/>
      <c r="R164" s="20"/>
      <c r="S164" s="14"/>
      <c r="T164" s="20"/>
      <c r="U164" s="20"/>
      <c r="V164" s="20"/>
      <c r="W164" s="5"/>
      <c r="X164" s="5"/>
      <c r="Y164" s="6"/>
      <c r="Z164" s="5"/>
      <c r="AA164" s="5"/>
      <c r="AB164" s="5"/>
    </row>
    <row r="165" spans="1:28" ht="15.75">
      <c r="A165" s="2"/>
      <c r="B165" s="24" t="s">
        <v>94</v>
      </c>
      <c r="C165" s="24" t="s">
        <v>375</v>
      </c>
      <c r="D165" s="28">
        <v>1914895</v>
      </c>
      <c r="E165" s="28">
        <v>1141500</v>
      </c>
      <c r="F165" s="28">
        <v>1914895</v>
      </c>
      <c r="G165" s="28">
        <f t="shared" si="5"/>
        <v>773395</v>
      </c>
      <c r="H165" s="29" t="str">
        <f t="shared" si="6"/>
        <v/>
      </c>
      <c r="I165" s="34">
        <v>0.96597747245840515</v>
      </c>
      <c r="J165" s="36">
        <v>2500</v>
      </c>
      <c r="K165" s="30"/>
      <c r="L165" s="28">
        <v>0</v>
      </c>
      <c r="M165" s="28">
        <v>0</v>
      </c>
      <c r="N165" s="31"/>
      <c r="O165" s="28">
        <v>0</v>
      </c>
      <c r="P165" s="28">
        <v>0</v>
      </c>
      <c r="Q165" s="20"/>
      <c r="R165" s="20"/>
      <c r="S165" s="14"/>
      <c r="T165" s="20"/>
      <c r="U165" s="20"/>
      <c r="V165" s="20"/>
      <c r="W165" s="5"/>
      <c r="X165" s="5"/>
      <c r="Y165" s="6"/>
      <c r="Z165" s="5"/>
      <c r="AA165" s="5"/>
      <c r="AB165" s="5"/>
    </row>
    <row r="166" spans="1:28" ht="15.75">
      <c r="A166" s="2"/>
      <c r="B166" s="24" t="s">
        <v>97</v>
      </c>
      <c r="C166" s="24" t="s">
        <v>376</v>
      </c>
      <c r="D166" s="28">
        <v>36000</v>
      </c>
      <c r="E166" s="28">
        <v>22601.513999999999</v>
      </c>
      <c r="F166" s="28">
        <v>36000</v>
      </c>
      <c r="G166" s="28">
        <f t="shared" si="5"/>
        <v>13398.486000000001</v>
      </c>
      <c r="H166" s="29" t="str">
        <f t="shared" si="6"/>
        <v/>
      </c>
      <c r="I166" s="34">
        <v>1.5</v>
      </c>
      <c r="J166" s="36">
        <v>115.49061829330608</v>
      </c>
      <c r="K166" s="30"/>
      <c r="L166" s="28">
        <v>270948.48599999998</v>
      </c>
      <c r="M166" s="28">
        <v>270948.49</v>
      </c>
      <c r="N166" s="31"/>
      <c r="O166" s="28">
        <v>1384.5093817066938</v>
      </c>
      <c r="P166" s="28">
        <v>1384.5093817066938</v>
      </c>
      <c r="Q166" s="20"/>
      <c r="R166" s="20"/>
      <c r="S166" s="14"/>
      <c r="T166" s="20"/>
      <c r="U166" s="20"/>
      <c r="V166" s="20"/>
      <c r="W166" s="5"/>
      <c r="X166" s="5"/>
      <c r="Y166" s="6"/>
      <c r="Z166" s="5"/>
      <c r="AA166" s="5"/>
      <c r="AB166" s="5"/>
    </row>
    <row r="167" spans="1:28" ht="15.75">
      <c r="A167" s="2"/>
      <c r="B167" s="24" t="s">
        <v>377</v>
      </c>
      <c r="C167" s="24" t="s">
        <v>378</v>
      </c>
      <c r="D167" s="28">
        <v>995380</v>
      </c>
      <c r="E167" s="28">
        <v>995380</v>
      </c>
      <c r="F167" s="28">
        <v>995380</v>
      </c>
      <c r="G167" s="28">
        <f t="shared" si="5"/>
        <v>0</v>
      </c>
      <c r="H167" s="29" t="str">
        <f t="shared" si="6"/>
        <v/>
      </c>
      <c r="I167" s="34">
        <v>1.5</v>
      </c>
      <c r="J167" s="36">
        <v>198.58496955485055</v>
      </c>
      <c r="K167" s="30"/>
      <c r="L167" s="28">
        <v>6604290.8550000004</v>
      </c>
      <c r="M167" s="28">
        <v>6516233.6399999997</v>
      </c>
      <c r="N167" s="31"/>
      <c r="O167" s="28">
        <v>1301.4150304451496</v>
      </c>
      <c r="P167" s="28">
        <v>1284.0628300392143</v>
      </c>
      <c r="Q167" s="20"/>
      <c r="R167" s="20"/>
      <c r="S167" s="14"/>
      <c r="T167" s="20"/>
      <c r="U167" s="20"/>
      <c r="V167" s="20"/>
      <c r="W167" s="5"/>
      <c r="X167" s="5"/>
      <c r="Y167" s="6"/>
      <c r="Z167" s="5"/>
      <c r="AA167" s="5"/>
      <c r="AB167" s="5"/>
    </row>
    <row r="168" spans="1:28" ht="15.75">
      <c r="A168" s="2"/>
      <c r="B168" s="24" t="s">
        <v>379</v>
      </c>
      <c r="C168" s="24" t="s">
        <v>380</v>
      </c>
      <c r="D168" s="28">
        <v>919590</v>
      </c>
      <c r="E168" s="28">
        <v>500265.07799999998</v>
      </c>
      <c r="F168" s="28">
        <v>919590</v>
      </c>
      <c r="G168" s="28">
        <f t="shared" si="5"/>
        <v>419324.92200000002</v>
      </c>
      <c r="H168" s="29" t="str">
        <f t="shared" si="6"/>
        <v/>
      </c>
      <c r="I168" s="34">
        <v>1.5</v>
      </c>
      <c r="J168" s="36">
        <v>450.49445104819534</v>
      </c>
      <c r="K168" s="30"/>
      <c r="L168" s="28">
        <v>1165454.922</v>
      </c>
      <c r="M168" s="28">
        <v>1165454.92</v>
      </c>
      <c r="N168" s="31"/>
      <c r="O168" s="28">
        <v>1049.5055489518047</v>
      </c>
      <c r="P168" s="28">
        <v>1049.5055489518047</v>
      </c>
      <c r="Q168" s="20"/>
      <c r="R168" s="20"/>
      <c r="S168" s="14"/>
      <c r="T168" s="20"/>
      <c r="U168" s="20"/>
      <c r="V168" s="20"/>
      <c r="W168" s="5"/>
      <c r="X168" s="5"/>
      <c r="Y168" s="6"/>
      <c r="Z168" s="5"/>
      <c r="AA168" s="5"/>
      <c r="AB168" s="5"/>
    </row>
    <row r="169" spans="1:28" ht="15.75">
      <c r="A169" s="2"/>
      <c r="B169" s="24" t="s">
        <v>381</v>
      </c>
      <c r="C169" s="24" t="s">
        <v>382</v>
      </c>
      <c r="D169" s="28">
        <v>672176</v>
      </c>
      <c r="E169" s="28">
        <v>672176</v>
      </c>
      <c r="F169" s="28">
        <v>672176</v>
      </c>
      <c r="G169" s="28">
        <f t="shared" si="5"/>
        <v>0</v>
      </c>
      <c r="H169" s="29" t="str">
        <f t="shared" si="6"/>
        <v/>
      </c>
      <c r="I169" s="34">
        <v>1.5</v>
      </c>
      <c r="J169" s="36">
        <v>725.26934275551639</v>
      </c>
      <c r="K169" s="30"/>
      <c r="L169" s="28">
        <v>738372.54749999999</v>
      </c>
      <c r="M169" s="28">
        <v>718682.61</v>
      </c>
      <c r="N169" s="31"/>
      <c r="O169" s="28">
        <v>774.73065724448361</v>
      </c>
      <c r="P169" s="28">
        <v>754.07117305129725</v>
      </c>
      <c r="Q169" s="20"/>
      <c r="R169" s="20"/>
      <c r="S169" s="14"/>
      <c r="T169" s="20"/>
      <c r="U169" s="20"/>
      <c r="V169" s="20"/>
      <c r="W169" s="5"/>
      <c r="X169" s="5"/>
      <c r="Y169" s="6"/>
      <c r="Z169" s="5"/>
      <c r="AA169" s="5"/>
      <c r="AB169" s="5"/>
    </row>
    <row r="170" spans="1:28" ht="15.75">
      <c r="A170" s="2"/>
      <c r="B170" s="24" t="s">
        <v>383</v>
      </c>
      <c r="C170" s="24" t="s">
        <v>384</v>
      </c>
      <c r="D170" s="28">
        <v>664000</v>
      </c>
      <c r="E170" s="28">
        <v>308389.50150000001</v>
      </c>
      <c r="F170" s="28">
        <v>664000</v>
      </c>
      <c r="G170" s="28">
        <f t="shared" si="5"/>
        <v>355610.49849999999</v>
      </c>
      <c r="H170" s="29" t="str">
        <f t="shared" si="6"/>
        <v/>
      </c>
      <c r="I170" s="34">
        <v>1.5</v>
      </c>
      <c r="J170" s="36">
        <v>973.02171231147861</v>
      </c>
      <c r="K170" s="30"/>
      <c r="L170" s="28">
        <v>167020.49849999996</v>
      </c>
      <c r="M170" s="28">
        <v>167020.5</v>
      </c>
      <c r="N170" s="31"/>
      <c r="O170" s="28">
        <v>526.97828768852139</v>
      </c>
      <c r="P170" s="28">
        <v>526.97828768852139</v>
      </c>
      <c r="Q170" s="20"/>
      <c r="R170" s="20"/>
      <c r="S170" s="14"/>
      <c r="T170" s="20"/>
      <c r="U170" s="20"/>
      <c r="V170" s="20"/>
      <c r="W170" s="5"/>
      <c r="X170" s="5"/>
      <c r="Y170" s="6"/>
      <c r="Z170" s="5"/>
      <c r="AA170" s="5"/>
      <c r="AB170" s="5"/>
    </row>
    <row r="171" spans="1:28" ht="15.75">
      <c r="A171" s="2"/>
      <c r="B171" s="24" t="s">
        <v>385</v>
      </c>
      <c r="C171" s="24" t="s">
        <v>386</v>
      </c>
      <c r="D171" s="28">
        <v>1900000</v>
      </c>
      <c r="E171" s="28">
        <v>1607600</v>
      </c>
      <c r="F171" s="28">
        <v>1900000</v>
      </c>
      <c r="G171" s="28">
        <f t="shared" si="5"/>
        <v>292400</v>
      </c>
      <c r="H171" s="29" t="str">
        <f t="shared" si="6"/>
        <v/>
      </c>
      <c r="I171" s="34">
        <v>1.1951548061360324</v>
      </c>
      <c r="J171" s="36">
        <v>2500</v>
      </c>
      <c r="K171" s="30"/>
      <c r="L171" s="28">
        <v>0</v>
      </c>
      <c r="M171" s="28">
        <v>0</v>
      </c>
      <c r="N171" s="31"/>
      <c r="O171" s="28">
        <v>0</v>
      </c>
      <c r="P171" s="28">
        <v>0</v>
      </c>
      <c r="Q171" s="20"/>
      <c r="R171" s="20"/>
      <c r="S171" s="14"/>
      <c r="T171" s="20"/>
      <c r="U171" s="20"/>
      <c r="V171" s="20"/>
      <c r="W171" s="5"/>
      <c r="X171" s="5"/>
      <c r="Y171" s="6"/>
      <c r="Z171" s="5"/>
      <c r="AA171" s="5"/>
      <c r="AB171" s="5"/>
    </row>
    <row r="172" spans="1:28" ht="15.75">
      <c r="A172" s="2"/>
      <c r="B172" s="24" t="s">
        <v>387</v>
      </c>
      <c r="C172" s="24" t="s">
        <v>388</v>
      </c>
      <c r="D172" s="28">
        <v>830000</v>
      </c>
      <c r="E172" s="28">
        <v>761303.76150000002</v>
      </c>
      <c r="F172" s="28">
        <v>830000</v>
      </c>
      <c r="G172" s="28">
        <f t="shared" si="5"/>
        <v>68696.238499999978</v>
      </c>
      <c r="H172" s="29" t="str">
        <f t="shared" si="6"/>
        <v/>
      </c>
      <c r="I172" s="34">
        <v>1.5</v>
      </c>
      <c r="J172" s="36">
        <v>670.62222432656222</v>
      </c>
      <c r="K172" s="30"/>
      <c r="L172" s="28">
        <v>941526.23850000009</v>
      </c>
      <c r="M172" s="28">
        <v>941526.24</v>
      </c>
      <c r="N172" s="31"/>
      <c r="O172" s="28">
        <v>829.37777567343778</v>
      </c>
      <c r="P172" s="28">
        <v>829.37777567343767</v>
      </c>
      <c r="Q172" s="20"/>
      <c r="R172" s="20"/>
      <c r="S172" s="14"/>
      <c r="T172" s="20"/>
      <c r="U172" s="20"/>
      <c r="V172" s="20"/>
      <c r="W172" s="5"/>
      <c r="X172" s="5"/>
      <c r="Y172" s="6"/>
      <c r="Z172" s="5"/>
      <c r="AA172" s="5"/>
      <c r="AB172" s="5"/>
    </row>
    <row r="173" spans="1:28" ht="15.75">
      <c r="A173" s="2"/>
      <c r="B173" s="24" t="s">
        <v>389</v>
      </c>
      <c r="C173" s="24" t="s">
        <v>390</v>
      </c>
      <c r="D173" s="28">
        <v>1497371</v>
      </c>
      <c r="E173" s="28">
        <v>819003.46799999999</v>
      </c>
      <c r="F173" s="28">
        <v>1497371</v>
      </c>
      <c r="G173" s="28">
        <f t="shared" si="5"/>
        <v>678367.53200000001</v>
      </c>
      <c r="H173" s="29" t="str">
        <f t="shared" si="6"/>
        <v/>
      </c>
      <c r="I173" s="34">
        <v>1.5</v>
      </c>
      <c r="J173" s="36">
        <v>1380.816124626979</v>
      </c>
      <c r="K173" s="30"/>
      <c r="L173" s="28">
        <v>70691.531999999948</v>
      </c>
      <c r="M173" s="28">
        <v>70691.53</v>
      </c>
      <c r="N173" s="31"/>
      <c r="O173" s="28">
        <v>119.18387537302101</v>
      </c>
      <c r="P173" s="28">
        <v>119.18387537302101</v>
      </c>
      <c r="Q173" s="20"/>
      <c r="R173" s="20"/>
      <c r="S173" s="14"/>
      <c r="T173" s="20"/>
      <c r="U173" s="20"/>
      <c r="V173" s="20"/>
      <c r="W173" s="5"/>
      <c r="X173" s="5"/>
      <c r="Y173" s="6"/>
      <c r="Z173" s="5"/>
      <c r="AA173" s="5"/>
      <c r="AB173" s="5"/>
    </row>
    <row r="174" spans="1:28" ht="15.75">
      <c r="A174" s="2"/>
      <c r="B174" s="24" t="s">
        <v>391</v>
      </c>
      <c r="C174" s="24" t="s">
        <v>392</v>
      </c>
      <c r="D174" s="28">
        <v>3370370</v>
      </c>
      <c r="E174" s="28">
        <v>2562875</v>
      </c>
      <c r="F174" s="28">
        <v>3370370</v>
      </c>
      <c r="G174" s="28">
        <f t="shared" si="5"/>
        <v>807495</v>
      </c>
      <c r="H174" s="29" t="str">
        <f t="shared" si="6"/>
        <v/>
      </c>
      <c r="I174" s="34">
        <v>1.3985356952152852</v>
      </c>
      <c r="J174" s="36">
        <v>2500</v>
      </c>
      <c r="K174" s="30"/>
      <c r="L174" s="28">
        <v>0</v>
      </c>
      <c r="M174" s="28">
        <v>0</v>
      </c>
      <c r="N174" s="31"/>
      <c r="O174" s="28">
        <v>0</v>
      </c>
      <c r="P174" s="28">
        <v>0</v>
      </c>
      <c r="Q174" s="20"/>
      <c r="R174" s="20"/>
      <c r="S174" s="14"/>
      <c r="T174" s="20"/>
      <c r="U174" s="20"/>
      <c r="V174" s="20"/>
      <c r="W174" s="5"/>
      <c r="X174" s="5"/>
      <c r="Y174" s="6"/>
      <c r="Z174" s="5"/>
      <c r="AA174" s="5"/>
      <c r="AB174" s="5"/>
    </row>
    <row r="175" spans="1:28" ht="15.75">
      <c r="A175" s="2"/>
      <c r="B175" s="24" t="s">
        <v>393</v>
      </c>
      <c r="C175" s="24" t="s">
        <v>394</v>
      </c>
      <c r="D175" s="28">
        <v>860371</v>
      </c>
      <c r="E175" s="28">
        <v>365062.13400000002</v>
      </c>
      <c r="F175" s="28">
        <v>860371</v>
      </c>
      <c r="G175" s="28">
        <f t="shared" si="5"/>
        <v>495308.86599999998</v>
      </c>
      <c r="H175" s="29" t="str">
        <f t="shared" si="6"/>
        <v/>
      </c>
      <c r="I175" s="34">
        <v>1.5</v>
      </c>
      <c r="J175" s="36">
        <v>624.46482039001023</v>
      </c>
      <c r="K175" s="30"/>
      <c r="L175" s="28">
        <v>511837.86600000004</v>
      </c>
      <c r="M175" s="28">
        <v>511837.87</v>
      </c>
      <c r="N175" s="31"/>
      <c r="O175" s="28">
        <v>875.53517960998977</v>
      </c>
      <c r="P175" s="28">
        <v>875.53517960998977</v>
      </c>
      <c r="Q175" s="20"/>
      <c r="R175" s="20"/>
      <c r="S175" s="14"/>
      <c r="T175" s="20"/>
      <c r="U175" s="20"/>
      <c r="V175" s="20"/>
      <c r="W175" s="5"/>
      <c r="X175" s="5"/>
      <c r="Y175" s="6"/>
      <c r="Z175" s="5"/>
      <c r="AA175" s="5"/>
      <c r="AB175" s="5"/>
    </row>
    <row r="176" spans="1:28" ht="15.75">
      <c r="A176" s="2"/>
      <c r="B176" s="24" t="s">
        <v>395</v>
      </c>
      <c r="C176" s="24" t="s">
        <v>396</v>
      </c>
      <c r="D176" s="28">
        <v>711000</v>
      </c>
      <c r="E176" s="28">
        <v>316622.98499999999</v>
      </c>
      <c r="F176" s="28">
        <v>711000</v>
      </c>
      <c r="G176" s="28">
        <f t="shared" si="5"/>
        <v>394377.01500000001</v>
      </c>
      <c r="H176" s="29" t="str">
        <f t="shared" si="6"/>
        <v/>
      </c>
      <c r="I176" s="34">
        <v>1.5</v>
      </c>
      <c r="J176" s="36">
        <v>533.18792415337714</v>
      </c>
      <c r="K176" s="30"/>
      <c r="L176" s="28">
        <v>574122.01500000013</v>
      </c>
      <c r="M176" s="28">
        <v>574122.02</v>
      </c>
      <c r="N176" s="31"/>
      <c r="O176" s="28">
        <v>966.81207584662286</v>
      </c>
      <c r="P176" s="28">
        <v>966.81207584662286</v>
      </c>
      <c r="Q176" s="20"/>
      <c r="R176" s="20"/>
      <c r="S176" s="14"/>
      <c r="T176" s="20"/>
      <c r="U176" s="20"/>
      <c r="V176" s="20"/>
      <c r="W176" s="5"/>
      <c r="X176" s="5"/>
      <c r="Y176" s="6"/>
      <c r="Z176" s="5"/>
      <c r="AA176" s="5"/>
      <c r="AB176" s="5"/>
    </row>
    <row r="177" spans="1:28" ht="15.75">
      <c r="A177" s="2"/>
      <c r="B177" s="24" t="s">
        <v>397</v>
      </c>
      <c r="C177" s="24" t="s">
        <v>398</v>
      </c>
      <c r="D177" s="28">
        <v>450000</v>
      </c>
      <c r="E177" s="28">
        <v>412289.6655</v>
      </c>
      <c r="F177" s="28">
        <v>450000</v>
      </c>
      <c r="G177" s="28">
        <f t="shared" si="5"/>
        <v>37710.334499999997</v>
      </c>
      <c r="H177" s="29" t="str">
        <f t="shared" si="6"/>
        <v/>
      </c>
      <c r="I177" s="34">
        <v>1.5</v>
      </c>
      <c r="J177" s="36">
        <v>1153.354590595015</v>
      </c>
      <c r="K177" s="30"/>
      <c r="L177" s="28">
        <v>123915.3345</v>
      </c>
      <c r="M177" s="28">
        <v>123915.33</v>
      </c>
      <c r="N177" s="31"/>
      <c r="O177" s="28">
        <v>346.645409404985</v>
      </c>
      <c r="P177" s="28">
        <v>346.645409404985</v>
      </c>
      <c r="Q177" s="20"/>
      <c r="R177" s="20"/>
      <c r="S177" s="14"/>
      <c r="T177" s="20"/>
      <c r="U177" s="20"/>
      <c r="V177" s="20"/>
      <c r="W177" s="5"/>
      <c r="X177" s="5"/>
      <c r="Y177" s="6"/>
      <c r="Z177" s="5"/>
      <c r="AA177" s="5"/>
      <c r="AB177" s="5"/>
    </row>
    <row r="178" spans="1:28" ht="15.75">
      <c r="A178" s="2"/>
      <c r="B178" s="24" t="s">
        <v>399</v>
      </c>
      <c r="C178" s="24" t="s">
        <v>400</v>
      </c>
      <c r="D178" s="28">
        <v>724500</v>
      </c>
      <c r="E178" s="28">
        <v>377199.1545</v>
      </c>
      <c r="F178" s="28">
        <v>724500</v>
      </c>
      <c r="G178" s="28">
        <f t="shared" si="5"/>
        <v>347300.8455</v>
      </c>
      <c r="H178" s="29" t="str">
        <f t="shared" si="6"/>
        <v/>
      </c>
      <c r="I178" s="34">
        <v>1.5</v>
      </c>
      <c r="J178" s="36">
        <v>1057.1428897732687</v>
      </c>
      <c r="K178" s="30"/>
      <c r="L178" s="28">
        <v>158015.8455</v>
      </c>
      <c r="M178" s="28">
        <v>158015.85</v>
      </c>
      <c r="N178" s="31"/>
      <c r="O178" s="28">
        <v>442.85711022673127</v>
      </c>
      <c r="P178" s="28">
        <v>442.85711022673127</v>
      </c>
      <c r="Q178" s="20"/>
      <c r="R178" s="20"/>
      <c r="S178" s="14"/>
      <c r="T178" s="20"/>
      <c r="U178" s="20"/>
      <c r="V178" s="20"/>
      <c r="W178" s="5"/>
      <c r="X178" s="5"/>
      <c r="Y178" s="6"/>
      <c r="Z178" s="5"/>
      <c r="AA178" s="5"/>
      <c r="AB178" s="5"/>
    </row>
    <row r="179" spans="1:28" ht="15.75">
      <c r="A179" s="2"/>
      <c r="B179" s="24" t="s">
        <v>161</v>
      </c>
      <c r="C179" s="24" t="s">
        <v>401</v>
      </c>
      <c r="D179" s="28">
        <v>0</v>
      </c>
      <c r="E179" s="28">
        <v>0</v>
      </c>
      <c r="F179" s="28">
        <v>0</v>
      </c>
      <c r="G179" s="28">
        <f t="shared" si="5"/>
        <v>0</v>
      </c>
      <c r="H179" s="29" t="str">
        <f t="shared" si="6"/>
        <v/>
      </c>
      <c r="I179" s="34">
        <v>1.5</v>
      </c>
      <c r="J179" s="36">
        <v>1435.6651738410594</v>
      </c>
      <c r="K179" s="30"/>
      <c r="L179" s="28">
        <v>3885.8235000000118</v>
      </c>
      <c r="M179" s="28">
        <v>0</v>
      </c>
      <c r="N179" s="31"/>
      <c r="O179" s="28">
        <v>64.334826158940587</v>
      </c>
      <c r="P179" s="28">
        <v>0</v>
      </c>
      <c r="Q179" s="20"/>
      <c r="R179" s="20"/>
      <c r="S179" s="14"/>
      <c r="T179" s="20"/>
      <c r="U179" s="20"/>
      <c r="V179" s="20"/>
      <c r="W179" s="5"/>
      <c r="X179" s="5"/>
      <c r="Y179" s="6"/>
      <c r="Z179" s="5"/>
      <c r="AA179" s="5"/>
      <c r="AB179" s="5"/>
    </row>
    <row r="180" spans="1:28" ht="15.75">
      <c r="A180" s="2"/>
      <c r="B180" s="24" t="s">
        <v>402</v>
      </c>
      <c r="C180" s="24" t="s">
        <v>403</v>
      </c>
      <c r="D180" s="28">
        <v>1760445</v>
      </c>
      <c r="E180" s="28">
        <v>1298318.1105</v>
      </c>
      <c r="F180" s="28">
        <v>1760445</v>
      </c>
      <c r="G180" s="28">
        <f t="shared" si="5"/>
        <v>462126.88950000005</v>
      </c>
      <c r="H180" s="29" t="str">
        <f t="shared" si="6"/>
        <v/>
      </c>
      <c r="I180" s="34">
        <v>1.5</v>
      </c>
      <c r="J180" s="36">
        <v>1151.2463848370649</v>
      </c>
      <c r="K180" s="30"/>
      <c r="L180" s="28">
        <v>393306.88950000011</v>
      </c>
      <c r="M180" s="28">
        <v>393306.89</v>
      </c>
      <c r="N180" s="31"/>
      <c r="O180" s="28">
        <v>348.75361516293515</v>
      </c>
      <c r="P180" s="28">
        <v>348.75361516293515</v>
      </c>
      <c r="Q180" s="20"/>
      <c r="R180" s="20"/>
      <c r="S180" s="14"/>
      <c r="T180" s="20"/>
      <c r="U180" s="20"/>
      <c r="V180" s="20"/>
      <c r="W180" s="5"/>
      <c r="X180" s="5"/>
      <c r="Y180" s="6"/>
      <c r="Z180" s="5"/>
      <c r="AA180" s="5"/>
      <c r="AB180" s="5"/>
    </row>
    <row r="181" spans="1:28" ht="15.75">
      <c r="A181" s="2"/>
      <c r="B181" s="24" t="s">
        <v>404</v>
      </c>
      <c r="C181" s="24" t="s">
        <v>405</v>
      </c>
      <c r="D181" s="28">
        <v>425000</v>
      </c>
      <c r="E181" s="28">
        <v>425000</v>
      </c>
      <c r="F181" s="28">
        <v>425000</v>
      </c>
      <c r="G181" s="28">
        <f t="shared" si="5"/>
        <v>0</v>
      </c>
      <c r="H181" s="29" t="str">
        <f t="shared" si="6"/>
        <v/>
      </c>
      <c r="I181" s="34">
        <v>1.5</v>
      </c>
      <c r="J181" s="36">
        <v>1978.1520112597909</v>
      </c>
      <c r="K181" s="30"/>
      <c r="L181" s="28">
        <v>0</v>
      </c>
      <c r="M181" s="28">
        <v>0</v>
      </c>
      <c r="N181" s="31"/>
      <c r="O181" s="28">
        <v>0</v>
      </c>
      <c r="P181" s="28">
        <v>0</v>
      </c>
      <c r="Q181" s="20"/>
      <c r="R181" s="20"/>
      <c r="S181" s="14"/>
      <c r="T181" s="20"/>
      <c r="U181" s="20"/>
      <c r="V181" s="20"/>
      <c r="W181" s="5"/>
      <c r="X181" s="5"/>
      <c r="Y181" s="6"/>
      <c r="Z181" s="5"/>
      <c r="AA181" s="5"/>
      <c r="AB181" s="5"/>
    </row>
    <row r="182" spans="1:28" ht="15.75">
      <c r="A182" s="2"/>
      <c r="B182" s="24" t="s">
        <v>406</v>
      </c>
      <c r="C182" s="24" t="s">
        <v>407</v>
      </c>
      <c r="D182" s="28">
        <v>575000</v>
      </c>
      <c r="E182" s="28">
        <v>434384.08350000001</v>
      </c>
      <c r="F182" s="28">
        <v>575000</v>
      </c>
      <c r="G182" s="28">
        <f t="shared" si="5"/>
        <v>140615.91649999999</v>
      </c>
      <c r="H182" s="29" t="str">
        <f t="shared" si="6"/>
        <v/>
      </c>
      <c r="I182" s="34">
        <v>1.5</v>
      </c>
      <c r="J182" s="36">
        <v>1787.000508063189</v>
      </c>
      <c r="K182" s="30"/>
      <c r="L182" s="28">
        <v>0</v>
      </c>
      <c r="M182" s="28">
        <v>0</v>
      </c>
      <c r="N182" s="31"/>
      <c r="O182" s="28">
        <v>0</v>
      </c>
      <c r="P182" s="28">
        <v>0</v>
      </c>
      <c r="Q182" s="20"/>
      <c r="R182" s="20"/>
      <c r="S182" s="14"/>
      <c r="T182" s="20"/>
      <c r="U182" s="20"/>
      <c r="V182" s="20"/>
      <c r="W182" s="5"/>
      <c r="X182" s="5"/>
      <c r="Y182" s="6"/>
      <c r="Z182" s="5"/>
      <c r="AA182" s="5"/>
      <c r="AB182" s="5"/>
    </row>
    <row r="183" spans="1:28" ht="15.75">
      <c r="A183" s="2"/>
      <c r="B183" s="24" t="s">
        <v>408</v>
      </c>
      <c r="C183" s="24" t="s">
        <v>409</v>
      </c>
      <c r="D183" s="28">
        <v>4975000</v>
      </c>
      <c r="E183" s="28">
        <v>4848890.1164999995</v>
      </c>
      <c r="F183" s="28">
        <v>4975000</v>
      </c>
      <c r="G183" s="28">
        <f t="shared" si="5"/>
        <v>126109.88350000046</v>
      </c>
      <c r="H183" s="29" t="str">
        <f t="shared" si="6"/>
        <v/>
      </c>
      <c r="I183" s="34">
        <v>1.4999999999999998</v>
      </c>
      <c r="J183" s="36">
        <v>1506.4138573643218</v>
      </c>
      <c r="K183" s="30"/>
      <c r="L183" s="28">
        <v>0</v>
      </c>
      <c r="M183" s="28">
        <v>0</v>
      </c>
      <c r="N183" s="31"/>
      <c r="O183" s="28">
        <v>0</v>
      </c>
      <c r="P183" s="28">
        <v>0</v>
      </c>
      <c r="Q183" s="20"/>
      <c r="R183" s="20"/>
      <c r="S183" s="14"/>
      <c r="T183" s="20"/>
      <c r="U183" s="20"/>
      <c r="V183" s="20"/>
      <c r="W183" s="5"/>
      <c r="X183" s="5"/>
      <c r="Y183" s="6"/>
      <c r="Z183" s="5"/>
      <c r="AA183" s="5"/>
      <c r="AB183" s="5"/>
    </row>
    <row r="184" spans="1:28" ht="15.75">
      <c r="A184" s="2"/>
      <c r="B184" s="24" t="s">
        <v>165</v>
      </c>
      <c r="C184" s="24" t="s">
        <v>410</v>
      </c>
      <c r="D184" s="28">
        <v>31500000</v>
      </c>
      <c r="E184" s="28">
        <v>26032737.456</v>
      </c>
      <c r="F184" s="28">
        <v>31500000</v>
      </c>
      <c r="G184" s="28">
        <f t="shared" si="5"/>
        <v>5467262.5439999998</v>
      </c>
      <c r="H184" s="29" t="str">
        <f t="shared" si="6"/>
        <v/>
      </c>
      <c r="I184" s="34">
        <v>1.5</v>
      </c>
      <c r="J184" s="36">
        <v>1122.6456226599632</v>
      </c>
      <c r="K184" s="30"/>
      <c r="L184" s="28">
        <v>8750372.5440000053</v>
      </c>
      <c r="M184" s="28">
        <v>8750372.5399999991</v>
      </c>
      <c r="N184" s="31"/>
      <c r="O184" s="28">
        <v>377.35437734003676</v>
      </c>
      <c r="P184" s="28">
        <v>377.35437734003676</v>
      </c>
      <c r="Q184" s="20"/>
      <c r="R184" s="20"/>
      <c r="S184" s="14"/>
      <c r="T184" s="20"/>
      <c r="U184" s="20"/>
      <c r="V184" s="20"/>
      <c r="W184" s="5"/>
      <c r="X184" s="5"/>
      <c r="Y184" s="6"/>
      <c r="Z184" s="5"/>
      <c r="AA184" s="5"/>
      <c r="AB184" s="5"/>
    </row>
    <row r="185" spans="1:28" ht="15.75">
      <c r="A185" s="2"/>
      <c r="B185" s="24" t="s">
        <v>411</v>
      </c>
      <c r="C185" s="24" t="s">
        <v>412</v>
      </c>
      <c r="D185" s="28">
        <v>70000000</v>
      </c>
      <c r="E185" s="28">
        <v>42169203.420000002</v>
      </c>
      <c r="F185" s="28">
        <v>70000000</v>
      </c>
      <c r="G185" s="28">
        <f t="shared" si="5"/>
        <v>27830796.579999998</v>
      </c>
      <c r="H185" s="29" t="str">
        <f t="shared" si="6"/>
        <v/>
      </c>
      <c r="I185" s="34">
        <v>1.5</v>
      </c>
      <c r="J185" s="36">
        <v>1488.2309804934655</v>
      </c>
      <c r="K185" s="30"/>
      <c r="L185" s="28">
        <v>333476.579999996</v>
      </c>
      <c r="M185" s="28">
        <v>333476.58</v>
      </c>
      <c r="N185" s="31"/>
      <c r="O185" s="28">
        <v>11.769019506534505</v>
      </c>
      <c r="P185" s="28">
        <v>11.769019506534505</v>
      </c>
      <c r="Q185" s="20"/>
      <c r="R185" s="20"/>
      <c r="S185" s="14"/>
      <c r="T185" s="20"/>
      <c r="U185" s="20"/>
      <c r="V185" s="20"/>
      <c r="W185" s="5"/>
      <c r="X185" s="5"/>
      <c r="Y185" s="6"/>
      <c r="Z185" s="5"/>
      <c r="AA185" s="5"/>
      <c r="AB185" s="5"/>
    </row>
    <row r="186" spans="1:28" ht="15.75">
      <c r="A186" s="2"/>
      <c r="B186" s="24" t="s">
        <v>100</v>
      </c>
      <c r="C186" s="24" t="s">
        <v>413</v>
      </c>
      <c r="D186" s="28">
        <v>607000</v>
      </c>
      <c r="E186" s="28">
        <v>185387.57250000001</v>
      </c>
      <c r="F186" s="28">
        <v>607000</v>
      </c>
      <c r="G186" s="28">
        <f t="shared" si="5"/>
        <v>421612.42749999999</v>
      </c>
      <c r="H186" s="29" t="str">
        <f t="shared" si="6"/>
        <v/>
      </c>
      <c r="I186" s="34">
        <v>1.5</v>
      </c>
      <c r="J186" s="36">
        <v>833.57721447841732</v>
      </c>
      <c r="K186" s="30"/>
      <c r="L186" s="28">
        <v>148212.42749999999</v>
      </c>
      <c r="M186" s="28">
        <v>148212.43</v>
      </c>
      <c r="N186" s="31"/>
      <c r="O186" s="28">
        <v>666.42278552158268</v>
      </c>
      <c r="P186" s="28">
        <v>666.42278552158268</v>
      </c>
      <c r="Q186" s="20"/>
      <c r="R186" s="20"/>
      <c r="S186" s="14"/>
      <c r="T186" s="20"/>
      <c r="U186" s="20"/>
      <c r="V186" s="20"/>
      <c r="W186" s="5"/>
      <c r="X186" s="5"/>
      <c r="Y186" s="6"/>
      <c r="Z186" s="5"/>
      <c r="AA186" s="5"/>
      <c r="AB186" s="5"/>
    </row>
    <row r="187" spans="1:28" ht="15.75">
      <c r="A187" s="2"/>
      <c r="B187" s="24" t="s">
        <v>168</v>
      </c>
      <c r="C187" s="24" t="s">
        <v>414</v>
      </c>
      <c r="D187" s="28">
        <v>9961000</v>
      </c>
      <c r="E187" s="28">
        <v>5769136.665</v>
      </c>
      <c r="F187" s="28">
        <v>9961000</v>
      </c>
      <c r="G187" s="28">
        <f t="shared" si="5"/>
        <v>4191863.335</v>
      </c>
      <c r="H187" s="29" t="str">
        <f t="shared" si="6"/>
        <v/>
      </c>
      <c r="I187" s="34">
        <v>1.5</v>
      </c>
      <c r="J187" s="36">
        <v>1030.412738486049</v>
      </c>
      <c r="K187" s="30"/>
      <c r="L187" s="28">
        <v>2629153.335</v>
      </c>
      <c r="M187" s="28">
        <v>2629153.34</v>
      </c>
      <c r="N187" s="31"/>
      <c r="O187" s="28">
        <v>469.58726151395103</v>
      </c>
      <c r="P187" s="28">
        <v>469.58726151395103</v>
      </c>
      <c r="Q187" s="20"/>
      <c r="R187" s="20"/>
      <c r="S187" s="14"/>
      <c r="T187" s="20"/>
      <c r="U187" s="20"/>
      <c r="V187" s="20"/>
      <c r="W187" s="5"/>
      <c r="X187" s="5"/>
      <c r="Y187" s="6"/>
      <c r="Z187" s="5"/>
      <c r="AA187" s="5"/>
      <c r="AB187" s="5"/>
    </row>
    <row r="188" spans="1:28" ht="15.75">
      <c r="A188" s="2"/>
      <c r="B188" s="24" t="s">
        <v>170</v>
      </c>
      <c r="C188" s="24" t="s">
        <v>415</v>
      </c>
      <c r="D188" s="28">
        <v>20000000</v>
      </c>
      <c r="E188" s="28">
        <v>12956234.58</v>
      </c>
      <c r="F188" s="28">
        <v>20000000</v>
      </c>
      <c r="G188" s="28">
        <f t="shared" si="5"/>
        <v>7043765.4199999999</v>
      </c>
      <c r="H188" s="29" t="str">
        <f t="shared" si="6"/>
        <v/>
      </c>
      <c r="I188" s="34">
        <v>1.5</v>
      </c>
      <c r="J188" s="36">
        <v>1411.5651878330427</v>
      </c>
      <c r="K188" s="30"/>
      <c r="L188" s="28">
        <v>811710.41999999899</v>
      </c>
      <c r="M188" s="28">
        <v>811710.42</v>
      </c>
      <c r="N188" s="31"/>
      <c r="O188" s="28">
        <v>88.434812166957272</v>
      </c>
      <c r="P188" s="28">
        <v>88.434812166957272</v>
      </c>
      <c r="Q188" s="20"/>
      <c r="R188" s="20"/>
      <c r="S188" s="14"/>
      <c r="T188" s="20"/>
      <c r="U188" s="20"/>
      <c r="V188" s="20"/>
      <c r="W188" s="5"/>
      <c r="X188" s="5"/>
      <c r="Y188" s="6"/>
      <c r="Z188" s="5"/>
      <c r="AA188" s="5"/>
      <c r="AB188" s="5"/>
    </row>
    <row r="189" spans="1:28" ht="15.75">
      <c r="A189" s="2"/>
      <c r="B189" s="24" t="s">
        <v>103</v>
      </c>
      <c r="C189" s="24" t="s">
        <v>416</v>
      </c>
      <c r="D189" s="28">
        <v>6650000</v>
      </c>
      <c r="E189" s="28">
        <v>3228332.1614999999</v>
      </c>
      <c r="F189" s="28">
        <v>6650000</v>
      </c>
      <c r="G189" s="28">
        <f t="shared" si="5"/>
        <v>3421667.8385000001</v>
      </c>
      <c r="H189" s="29" t="str">
        <f t="shared" si="6"/>
        <v/>
      </c>
      <c r="I189" s="34">
        <v>1.5</v>
      </c>
      <c r="J189" s="36">
        <v>1593.7344056693191</v>
      </c>
      <c r="K189" s="30"/>
      <c r="L189" s="28">
        <v>0</v>
      </c>
      <c r="M189" s="28">
        <v>0</v>
      </c>
      <c r="N189" s="31"/>
      <c r="O189" s="28">
        <v>0</v>
      </c>
      <c r="P189" s="28">
        <v>0</v>
      </c>
      <c r="Q189" s="20"/>
      <c r="R189" s="20"/>
      <c r="S189" s="14"/>
      <c r="T189" s="20"/>
      <c r="U189" s="20"/>
      <c r="V189" s="20"/>
      <c r="W189" s="5"/>
      <c r="X189" s="5"/>
      <c r="Y189" s="6"/>
      <c r="Z189" s="5"/>
      <c r="AA189" s="5"/>
      <c r="AB189" s="5"/>
    </row>
    <row r="190" spans="1:28" ht="15.75">
      <c r="A190" s="2"/>
      <c r="B190" s="24" t="s">
        <v>417</v>
      </c>
      <c r="C190" s="24" t="s">
        <v>418</v>
      </c>
      <c r="D190" s="28">
        <v>3300000</v>
      </c>
      <c r="E190" s="28">
        <v>2449989.5295000002</v>
      </c>
      <c r="F190" s="28">
        <v>3300000</v>
      </c>
      <c r="G190" s="28">
        <f t="shared" si="5"/>
        <v>850010.47049999982</v>
      </c>
      <c r="H190" s="29" t="str">
        <f t="shared" si="6"/>
        <v/>
      </c>
      <c r="I190" s="34">
        <v>1.5</v>
      </c>
      <c r="J190" s="36">
        <v>927.58011467968072</v>
      </c>
      <c r="K190" s="30"/>
      <c r="L190" s="28">
        <v>1511915.4704999996</v>
      </c>
      <c r="M190" s="28">
        <v>1511915.47</v>
      </c>
      <c r="N190" s="31"/>
      <c r="O190" s="28">
        <v>572.41988532031928</v>
      </c>
      <c r="P190" s="28">
        <v>572.41988532031928</v>
      </c>
      <c r="Q190" s="20"/>
      <c r="R190" s="20"/>
      <c r="S190" s="14"/>
      <c r="T190" s="20"/>
      <c r="U190" s="20"/>
      <c r="V190" s="20"/>
      <c r="W190" s="5"/>
      <c r="X190" s="5"/>
      <c r="Y190" s="6"/>
      <c r="Z190" s="5"/>
      <c r="AA190" s="5"/>
      <c r="AB190" s="5"/>
    </row>
    <row r="191" spans="1:28" ht="15.75">
      <c r="A191" s="2"/>
      <c r="B191" s="24" t="s">
        <v>419</v>
      </c>
      <c r="C191" s="24" t="s">
        <v>420</v>
      </c>
      <c r="D191" s="28">
        <v>23500000</v>
      </c>
      <c r="E191" s="28">
        <v>10343862.568499999</v>
      </c>
      <c r="F191" s="28">
        <v>23500000</v>
      </c>
      <c r="G191" s="28">
        <f t="shared" si="5"/>
        <v>13156137.431500001</v>
      </c>
      <c r="H191" s="29" t="str">
        <f t="shared" si="6"/>
        <v/>
      </c>
      <c r="I191" s="34">
        <v>1.4999999999999998</v>
      </c>
      <c r="J191" s="36">
        <v>814.29591425690171</v>
      </c>
      <c r="K191" s="30"/>
      <c r="L191" s="28">
        <v>8710382.4315000009</v>
      </c>
      <c r="M191" s="28">
        <v>8710382.4299999997</v>
      </c>
      <c r="N191" s="31"/>
      <c r="O191" s="28">
        <v>685.70408574309829</v>
      </c>
      <c r="P191" s="28">
        <v>685.70408574309829</v>
      </c>
      <c r="Q191" s="20"/>
      <c r="R191" s="20"/>
      <c r="S191" s="14"/>
      <c r="T191" s="20"/>
      <c r="U191" s="20"/>
      <c r="V191" s="20"/>
      <c r="W191" s="5"/>
      <c r="X191" s="5"/>
      <c r="Y191" s="6"/>
      <c r="Z191" s="5"/>
      <c r="AA191" s="5"/>
      <c r="AB191" s="5"/>
    </row>
    <row r="192" spans="1:28" ht="15.75">
      <c r="A192" s="2"/>
      <c r="B192" s="24" t="s">
        <v>421</v>
      </c>
      <c r="C192" s="24" t="s">
        <v>422</v>
      </c>
      <c r="D192" s="28">
        <v>26750000</v>
      </c>
      <c r="E192" s="28">
        <v>21231957.1965</v>
      </c>
      <c r="F192" s="28">
        <v>26750000</v>
      </c>
      <c r="G192" s="28">
        <f t="shared" si="5"/>
        <v>5518042.8035000004</v>
      </c>
      <c r="H192" s="29" t="str">
        <f t="shared" si="6"/>
        <v/>
      </c>
      <c r="I192" s="34">
        <v>1.5</v>
      </c>
      <c r="J192" s="36">
        <v>2358.1552325562025</v>
      </c>
      <c r="K192" s="30"/>
      <c r="L192" s="28">
        <v>0</v>
      </c>
      <c r="M192" s="28">
        <v>0</v>
      </c>
      <c r="N192" s="31"/>
      <c r="O192" s="28">
        <v>0</v>
      </c>
      <c r="P192" s="28">
        <v>0</v>
      </c>
      <c r="Q192" s="20"/>
      <c r="R192" s="20"/>
      <c r="S192" s="14"/>
      <c r="T192" s="20"/>
      <c r="U192" s="20"/>
      <c r="V192" s="20"/>
      <c r="W192" s="5"/>
      <c r="X192" s="5"/>
      <c r="Y192" s="6"/>
      <c r="Z192" s="5"/>
      <c r="AA192" s="5"/>
      <c r="AB192" s="5"/>
    </row>
    <row r="193" spans="1:28" ht="15.75">
      <c r="A193" s="2"/>
      <c r="B193" s="24" t="s">
        <v>423</v>
      </c>
      <c r="C193" s="24" t="s">
        <v>424</v>
      </c>
      <c r="D193" s="28">
        <v>19000000</v>
      </c>
      <c r="E193" s="28">
        <v>6977121.0089999996</v>
      </c>
      <c r="F193" s="28">
        <v>19000000</v>
      </c>
      <c r="G193" s="28">
        <f t="shared" si="5"/>
        <v>12022878.991</v>
      </c>
      <c r="H193" s="29" t="str">
        <f t="shared" si="6"/>
        <v/>
      </c>
      <c r="I193" s="34">
        <v>1.4999999999999998</v>
      </c>
      <c r="J193" s="36">
        <v>897.42046049720625</v>
      </c>
      <c r="K193" s="30"/>
      <c r="L193" s="28">
        <v>4684838.9910000004</v>
      </c>
      <c r="M193" s="28">
        <v>4684838.99</v>
      </c>
      <c r="N193" s="31"/>
      <c r="O193" s="28">
        <v>602.57953950279375</v>
      </c>
      <c r="P193" s="28">
        <v>602.57953950279375</v>
      </c>
      <c r="Q193" s="20"/>
      <c r="R193" s="20"/>
      <c r="S193" s="14"/>
      <c r="T193" s="20"/>
      <c r="U193" s="20"/>
      <c r="V193" s="20"/>
      <c r="W193" s="5"/>
      <c r="X193" s="5"/>
      <c r="Y193" s="6"/>
      <c r="Z193" s="5"/>
      <c r="AA193" s="5"/>
      <c r="AB193" s="5"/>
    </row>
    <row r="194" spans="1:28" ht="15.75">
      <c r="A194" s="2"/>
      <c r="B194" s="24" t="s">
        <v>425</v>
      </c>
      <c r="C194" s="24" t="s">
        <v>426</v>
      </c>
      <c r="D194" s="28">
        <v>25500000</v>
      </c>
      <c r="E194" s="28">
        <v>18931157.370000001</v>
      </c>
      <c r="F194" s="28">
        <v>25500000</v>
      </c>
      <c r="G194" s="28">
        <f t="shared" si="5"/>
        <v>6568842.629999999</v>
      </c>
      <c r="H194" s="29" t="str">
        <f t="shared" si="6"/>
        <v/>
      </c>
      <c r="I194" s="34">
        <v>1.5</v>
      </c>
      <c r="J194" s="36">
        <v>961.57527028365496</v>
      </c>
      <c r="K194" s="30"/>
      <c r="L194" s="28">
        <v>10600317.630000001</v>
      </c>
      <c r="M194" s="28">
        <v>10600317.630000001</v>
      </c>
      <c r="N194" s="31"/>
      <c r="O194" s="28">
        <v>538.42472971634504</v>
      </c>
      <c r="P194" s="28">
        <v>538.42472971634504</v>
      </c>
      <c r="Q194" s="20"/>
      <c r="R194" s="20"/>
      <c r="S194" s="14"/>
      <c r="T194" s="20"/>
      <c r="U194" s="20"/>
      <c r="V194" s="20"/>
      <c r="W194" s="5"/>
      <c r="X194" s="5"/>
      <c r="Y194" s="6"/>
      <c r="Z194" s="5"/>
      <c r="AA194" s="5"/>
      <c r="AB194" s="5"/>
    </row>
    <row r="195" spans="1:28" ht="15.75">
      <c r="A195" s="2"/>
      <c r="B195" s="24" t="s">
        <v>427</v>
      </c>
      <c r="C195" s="24" t="s">
        <v>428</v>
      </c>
      <c r="D195" s="28">
        <v>3695438</v>
      </c>
      <c r="E195" s="28">
        <v>2490282.3960000002</v>
      </c>
      <c r="F195" s="28">
        <v>3695438</v>
      </c>
      <c r="G195" s="28">
        <f t="shared" si="5"/>
        <v>1205155.6039999998</v>
      </c>
      <c r="H195" s="29" t="str">
        <f t="shared" si="6"/>
        <v/>
      </c>
      <c r="I195" s="34">
        <v>1.5</v>
      </c>
      <c r="J195" s="36">
        <v>1334.7996934060868</v>
      </c>
      <c r="K195" s="30"/>
      <c r="L195" s="28">
        <v>308207.60400000011</v>
      </c>
      <c r="M195" s="28">
        <v>308207.59999999998</v>
      </c>
      <c r="N195" s="31"/>
      <c r="O195" s="28">
        <v>165.20030659391318</v>
      </c>
      <c r="P195" s="28">
        <v>165.20030659391318</v>
      </c>
      <c r="Q195" s="20"/>
      <c r="R195" s="20"/>
      <c r="S195" s="14"/>
      <c r="T195" s="20"/>
      <c r="U195" s="20"/>
      <c r="V195" s="20"/>
      <c r="W195" s="5"/>
      <c r="X195" s="5"/>
      <c r="Y195" s="6"/>
      <c r="Z195" s="5"/>
      <c r="AA195" s="5"/>
      <c r="AB195" s="5"/>
    </row>
    <row r="196" spans="1:28" ht="15.75">
      <c r="A196" s="2"/>
      <c r="B196" s="24" t="s">
        <v>172</v>
      </c>
      <c r="C196" s="24" t="s">
        <v>429</v>
      </c>
      <c r="D196" s="28">
        <v>4750000</v>
      </c>
      <c r="E196" s="28">
        <v>4750000</v>
      </c>
      <c r="F196" s="28">
        <v>4750000</v>
      </c>
      <c r="G196" s="28">
        <f t="shared" si="5"/>
        <v>0</v>
      </c>
      <c r="H196" s="29" t="str">
        <f t="shared" si="6"/>
        <v/>
      </c>
      <c r="I196" s="34">
        <v>1.4999999999999998</v>
      </c>
      <c r="J196" s="36">
        <v>1343.3922325948943</v>
      </c>
      <c r="K196" s="30"/>
      <c r="L196" s="28">
        <v>584632.4565000002</v>
      </c>
      <c r="M196" s="28">
        <v>553452.06000000006</v>
      </c>
      <c r="N196" s="31"/>
      <c r="O196" s="28">
        <v>156.60776740510573</v>
      </c>
      <c r="P196" s="28">
        <v>148.25535314350009</v>
      </c>
      <c r="Q196" s="20"/>
      <c r="R196" s="20"/>
      <c r="S196" s="14"/>
      <c r="T196" s="20"/>
      <c r="U196" s="20"/>
      <c r="V196" s="20"/>
      <c r="W196" s="5"/>
      <c r="X196" s="5"/>
      <c r="Y196" s="6"/>
      <c r="Z196" s="5"/>
      <c r="AA196" s="5"/>
      <c r="AB196" s="5"/>
    </row>
    <row r="197" spans="1:28" ht="15.75">
      <c r="A197" s="2"/>
      <c r="B197" s="24" t="s">
        <v>430</v>
      </c>
      <c r="C197" s="24" t="s">
        <v>431</v>
      </c>
      <c r="D197" s="28">
        <v>9600000</v>
      </c>
      <c r="E197" s="28">
        <v>5886011.9414999997</v>
      </c>
      <c r="F197" s="28">
        <v>9600000</v>
      </c>
      <c r="G197" s="28">
        <f t="shared" si="5"/>
        <v>3713988.0585000003</v>
      </c>
      <c r="H197" s="29" t="str">
        <f t="shared" si="6"/>
        <v/>
      </c>
      <c r="I197" s="34">
        <v>1.5</v>
      </c>
      <c r="J197" s="36">
        <v>1568.1813666275909</v>
      </c>
      <c r="K197" s="30"/>
      <c r="L197" s="28">
        <v>0</v>
      </c>
      <c r="M197" s="28">
        <v>0</v>
      </c>
      <c r="N197" s="31"/>
      <c r="O197" s="28">
        <v>0</v>
      </c>
      <c r="P197" s="28">
        <v>0</v>
      </c>
      <c r="Q197" s="20"/>
      <c r="R197" s="20"/>
      <c r="S197" s="14"/>
      <c r="T197" s="20"/>
      <c r="U197" s="20"/>
      <c r="V197" s="20"/>
      <c r="W197" s="5"/>
      <c r="X197" s="5"/>
      <c r="Y197" s="6"/>
      <c r="Z197" s="5"/>
      <c r="AA197" s="5"/>
      <c r="AB197" s="5"/>
    </row>
    <row r="198" spans="1:28" ht="15.75">
      <c r="A198" s="2"/>
      <c r="B198" s="24" t="s">
        <v>106</v>
      </c>
      <c r="C198" s="24" t="s">
        <v>432</v>
      </c>
      <c r="D198" s="28">
        <v>0</v>
      </c>
      <c r="E198" s="28">
        <v>0</v>
      </c>
      <c r="F198" s="28">
        <v>0</v>
      </c>
      <c r="G198" s="28">
        <f t="shared" si="5"/>
        <v>0</v>
      </c>
      <c r="H198" s="29" t="str">
        <f t="shared" si="6"/>
        <v/>
      </c>
      <c r="I198" s="34">
        <v>0.18942509069291863</v>
      </c>
      <c r="J198" s="36">
        <v>2500</v>
      </c>
      <c r="K198" s="30"/>
      <c r="L198" s="28">
        <v>0</v>
      </c>
      <c r="M198" s="28">
        <v>0</v>
      </c>
      <c r="N198" s="31"/>
      <c r="O198" s="28">
        <v>0</v>
      </c>
      <c r="P198" s="28">
        <v>0</v>
      </c>
      <c r="Q198" s="20"/>
      <c r="R198" s="20"/>
      <c r="S198" s="14"/>
      <c r="T198" s="20"/>
      <c r="U198" s="20"/>
      <c r="V198" s="20"/>
      <c r="W198" s="5"/>
      <c r="X198" s="5"/>
      <c r="Y198" s="6"/>
      <c r="Z198" s="5"/>
      <c r="AA198" s="5"/>
      <c r="AB198" s="5"/>
    </row>
    <row r="199" spans="1:28" ht="15.75">
      <c r="A199" s="2"/>
      <c r="B199" s="24" t="s">
        <v>174</v>
      </c>
      <c r="C199" s="24" t="s">
        <v>433</v>
      </c>
      <c r="D199" s="28">
        <v>2225000</v>
      </c>
      <c r="E199" s="28">
        <v>1904175</v>
      </c>
      <c r="F199" s="28">
        <v>2225000</v>
      </c>
      <c r="G199" s="28">
        <f t="shared" si="5"/>
        <v>320825</v>
      </c>
      <c r="H199" s="29" t="str">
        <f t="shared" si="6"/>
        <v/>
      </c>
      <c r="I199" s="34">
        <v>0.74450977571568677</v>
      </c>
      <c r="J199" s="36">
        <v>2500</v>
      </c>
      <c r="K199" s="30"/>
      <c r="L199" s="28">
        <v>0</v>
      </c>
      <c r="M199" s="28">
        <v>0</v>
      </c>
      <c r="N199" s="31"/>
      <c r="O199" s="28">
        <v>0</v>
      </c>
      <c r="P199" s="28">
        <v>0</v>
      </c>
      <c r="Q199" s="20"/>
      <c r="R199" s="20"/>
      <c r="S199" s="14"/>
      <c r="T199" s="20"/>
      <c r="U199" s="20"/>
      <c r="V199" s="20"/>
      <c r="W199" s="5"/>
      <c r="X199" s="5"/>
      <c r="Y199" s="6"/>
      <c r="Z199" s="5"/>
      <c r="AA199" s="5"/>
      <c r="AB199" s="5"/>
    </row>
    <row r="200" spans="1:28" ht="15.75">
      <c r="A200" s="2"/>
      <c r="B200" s="24" t="s">
        <v>177</v>
      </c>
      <c r="C200" s="24" t="s">
        <v>434</v>
      </c>
      <c r="D200" s="28">
        <v>953708</v>
      </c>
      <c r="E200" s="28">
        <v>607500</v>
      </c>
      <c r="F200" s="28">
        <v>607500</v>
      </c>
      <c r="G200" s="28">
        <f t="shared" si="5"/>
        <v>0</v>
      </c>
      <c r="H200" s="29" t="str">
        <f t="shared" si="6"/>
        <v/>
      </c>
      <c r="I200" s="34">
        <v>0.47310932881429962</v>
      </c>
      <c r="J200" s="36">
        <v>2500</v>
      </c>
      <c r="K200" s="30"/>
      <c r="L200" s="28">
        <v>0</v>
      </c>
      <c r="M200" s="28">
        <v>0</v>
      </c>
      <c r="N200" s="31"/>
      <c r="O200" s="28">
        <v>0</v>
      </c>
      <c r="P200" s="28">
        <v>0</v>
      </c>
      <c r="Q200" s="20"/>
      <c r="R200" s="20"/>
      <c r="S200" s="14"/>
      <c r="T200" s="20"/>
      <c r="U200" s="20"/>
      <c r="V200" s="20"/>
      <c r="W200" s="5"/>
      <c r="X200" s="5"/>
      <c r="Y200" s="6"/>
      <c r="Z200" s="5"/>
      <c r="AA200" s="5"/>
      <c r="AB200" s="5"/>
    </row>
    <row r="201" spans="1:28" ht="15.75">
      <c r="A201" s="2"/>
      <c r="B201" s="24" t="s">
        <v>179</v>
      </c>
      <c r="C201" s="24" t="s">
        <v>435</v>
      </c>
      <c r="D201" s="28">
        <v>2426500</v>
      </c>
      <c r="E201" s="28">
        <v>1899800</v>
      </c>
      <c r="F201" s="28">
        <v>1899800</v>
      </c>
      <c r="G201" s="28">
        <f t="shared" si="5"/>
        <v>0</v>
      </c>
      <c r="H201" s="29" t="str">
        <f t="shared" si="6"/>
        <v/>
      </c>
      <c r="I201" s="34">
        <v>0.54982794811804836</v>
      </c>
      <c r="J201" s="36">
        <v>2500</v>
      </c>
      <c r="K201" s="30"/>
      <c r="L201" s="28">
        <v>0</v>
      </c>
      <c r="M201" s="28">
        <v>0</v>
      </c>
      <c r="N201" s="31"/>
      <c r="O201" s="28">
        <v>0</v>
      </c>
      <c r="P201" s="28">
        <v>0</v>
      </c>
      <c r="Q201" s="20"/>
      <c r="R201" s="20"/>
      <c r="S201" s="14"/>
      <c r="T201" s="20"/>
      <c r="U201" s="20"/>
      <c r="V201" s="20"/>
      <c r="W201" s="5"/>
      <c r="X201" s="5"/>
      <c r="Y201" s="6"/>
      <c r="Z201" s="5"/>
      <c r="AA201" s="5"/>
      <c r="AB201" s="5"/>
    </row>
    <row r="202" spans="1:28" ht="15.75">
      <c r="A202" s="2"/>
      <c r="B202" s="24" t="s">
        <v>436</v>
      </c>
      <c r="C202" s="24" t="s">
        <v>437</v>
      </c>
      <c r="D202" s="28">
        <v>1806509</v>
      </c>
      <c r="E202" s="28">
        <v>1072565.0865</v>
      </c>
      <c r="F202" s="28">
        <v>1806509</v>
      </c>
      <c r="G202" s="28">
        <f t="shared" ref="G202:G265" si="7">F202-E202</f>
        <v>733943.91350000002</v>
      </c>
      <c r="H202" s="29" t="str">
        <f t="shared" ref="H202:H265" si="8">IF(AND(D202&gt;F202,E202&gt;F202),"*","")</f>
        <v/>
      </c>
      <c r="I202" s="34">
        <v>1.5</v>
      </c>
      <c r="J202" s="36">
        <v>2089.8739069015237</v>
      </c>
      <c r="K202" s="30"/>
      <c r="L202" s="28">
        <v>0</v>
      </c>
      <c r="M202" s="28">
        <v>0</v>
      </c>
      <c r="N202" s="31"/>
      <c r="O202" s="28">
        <v>0</v>
      </c>
      <c r="P202" s="28">
        <v>0</v>
      </c>
      <c r="Q202" s="20"/>
      <c r="R202" s="20"/>
      <c r="S202" s="14"/>
      <c r="T202" s="20"/>
      <c r="U202" s="20"/>
      <c r="V202" s="20"/>
      <c r="W202" s="5"/>
      <c r="X202" s="5"/>
      <c r="Y202" s="6"/>
      <c r="Z202" s="5"/>
      <c r="AA202" s="5"/>
      <c r="AB202" s="5"/>
    </row>
    <row r="203" spans="1:28" ht="15.75">
      <c r="A203" s="2"/>
      <c r="B203" s="24" t="s">
        <v>438</v>
      </c>
      <c r="C203" s="24" t="s">
        <v>439</v>
      </c>
      <c r="D203" s="28">
        <v>9100000</v>
      </c>
      <c r="E203" s="28">
        <v>5585416.5915000001</v>
      </c>
      <c r="F203" s="28">
        <v>9100000</v>
      </c>
      <c r="G203" s="28">
        <f t="shared" si="7"/>
        <v>3514583.4084999999</v>
      </c>
      <c r="H203" s="29" t="str">
        <f t="shared" si="8"/>
        <v/>
      </c>
      <c r="I203" s="34">
        <v>1.5</v>
      </c>
      <c r="J203" s="36">
        <v>1580.9184752704487</v>
      </c>
      <c r="K203" s="30"/>
      <c r="L203" s="28">
        <v>0</v>
      </c>
      <c r="M203" s="28">
        <v>0</v>
      </c>
      <c r="N203" s="31"/>
      <c r="O203" s="28">
        <v>0</v>
      </c>
      <c r="P203" s="28">
        <v>0</v>
      </c>
      <c r="Q203" s="20"/>
      <c r="R203" s="20"/>
      <c r="S203" s="14"/>
      <c r="T203" s="20"/>
      <c r="U203" s="20"/>
      <c r="V203" s="20"/>
      <c r="W203" s="5"/>
      <c r="X203" s="5"/>
      <c r="Y203" s="6"/>
      <c r="Z203" s="5"/>
      <c r="AA203" s="5"/>
      <c r="AB203" s="5"/>
    </row>
    <row r="204" spans="1:28" ht="15.75">
      <c r="A204" s="2"/>
      <c r="B204" s="24" t="s">
        <v>440</v>
      </c>
      <c r="C204" s="24" t="s">
        <v>441</v>
      </c>
      <c r="D204" s="28">
        <v>12046115</v>
      </c>
      <c r="E204" s="28">
        <v>5059156.0515000001</v>
      </c>
      <c r="F204" s="28">
        <v>12046115</v>
      </c>
      <c r="G204" s="28">
        <f t="shared" si="7"/>
        <v>6986958.9484999999</v>
      </c>
      <c r="H204" s="29" t="str">
        <f t="shared" si="8"/>
        <v/>
      </c>
      <c r="I204" s="34">
        <v>1.5</v>
      </c>
      <c r="J204" s="36">
        <v>1154.7341845783035</v>
      </c>
      <c r="K204" s="30"/>
      <c r="L204" s="28">
        <v>1512688.9484999992</v>
      </c>
      <c r="M204" s="28">
        <v>1512688.95</v>
      </c>
      <c r="N204" s="31"/>
      <c r="O204" s="28">
        <v>345.26581542169652</v>
      </c>
      <c r="P204" s="28">
        <v>345.26581542169652</v>
      </c>
      <c r="Q204" s="20"/>
      <c r="R204" s="20"/>
      <c r="S204" s="14"/>
      <c r="T204" s="20"/>
      <c r="U204" s="20"/>
      <c r="V204" s="20"/>
      <c r="W204" s="5"/>
      <c r="X204" s="5"/>
      <c r="Y204" s="6"/>
      <c r="Z204" s="5"/>
      <c r="AA204" s="5"/>
      <c r="AB204" s="5"/>
    </row>
    <row r="205" spans="1:28" ht="15.75">
      <c r="A205" s="2"/>
      <c r="B205" s="24" t="s">
        <v>182</v>
      </c>
      <c r="C205" s="24" t="s">
        <v>442</v>
      </c>
      <c r="D205" s="28">
        <v>7623438</v>
      </c>
      <c r="E205" s="28">
        <v>6794150</v>
      </c>
      <c r="F205" s="28">
        <v>6794150</v>
      </c>
      <c r="G205" s="28">
        <f t="shared" si="7"/>
        <v>0</v>
      </c>
      <c r="H205" s="29" t="str">
        <f t="shared" si="8"/>
        <v/>
      </c>
      <c r="I205" s="34">
        <v>1.087485350461979</v>
      </c>
      <c r="J205" s="36">
        <v>2500</v>
      </c>
      <c r="K205" s="30"/>
      <c r="L205" s="28">
        <v>0</v>
      </c>
      <c r="M205" s="28">
        <v>0</v>
      </c>
      <c r="N205" s="31"/>
      <c r="O205" s="28">
        <v>0</v>
      </c>
      <c r="P205" s="28">
        <v>0</v>
      </c>
      <c r="Q205" s="20"/>
      <c r="R205" s="20"/>
      <c r="S205" s="14"/>
      <c r="T205" s="20"/>
      <c r="U205" s="20"/>
      <c r="V205" s="20"/>
      <c r="W205" s="5"/>
      <c r="X205" s="5"/>
      <c r="Y205" s="6"/>
      <c r="Z205" s="5"/>
      <c r="AA205" s="5"/>
      <c r="AB205" s="5"/>
    </row>
    <row r="206" spans="1:28" ht="15.75">
      <c r="A206" s="2"/>
      <c r="B206" s="24" t="s">
        <v>184</v>
      </c>
      <c r="C206" s="24" t="s">
        <v>443</v>
      </c>
      <c r="D206" s="28">
        <v>1250000</v>
      </c>
      <c r="E206" s="28">
        <v>881545.3125</v>
      </c>
      <c r="F206" s="28">
        <v>1250000</v>
      </c>
      <c r="G206" s="28">
        <f t="shared" si="7"/>
        <v>368454.6875</v>
      </c>
      <c r="H206" s="29" t="str">
        <f t="shared" si="8"/>
        <v/>
      </c>
      <c r="I206" s="34">
        <v>1.5</v>
      </c>
      <c r="J206" s="36">
        <v>1514.2663743644359</v>
      </c>
      <c r="K206" s="30"/>
      <c r="L206" s="28">
        <v>0</v>
      </c>
      <c r="M206" s="28">
        <v>0</v>
      </c>
      <c r="N206" s="31"/>
      <c r="O206" s="28">
        <v>0</v>
      </c>
      <c r="P206" s="28">
        <v>0</v>
      </c>
      <c r="Q206" s="20"/>
      <c r="R206" s="20"/>
      <c r="S206" s="14"/>
      <c r="T206" s="20"/>
      <c r="U206" s="20"/>
      <c r="V206" s="20"/>
      <c r="W206" s="5"/>
      <c r="X206" s="5"/>
      <c r="Y206" s="6"/>
      <c r="Z206" s="5"/>
      <c r="AA206" s="5"/>
      <c r="AB206" s="5"/>
    </row>
    <row r="207" spans="1:28" ht="15.75">
      <c r="A207" s="2"/>
      <c r="B207" s="24" t="s">
        <v>109</v>
      </c>
      <c r="C207" s="24" t="s">
        <v>444</v>
      </c>
      <c r="D207" s="28">
        <v>877000</v>
      </c>
      <c r="E207" s="28">
        <v>845567.38500000001</v>
      </c>
      <c r="F207" s="28">
        <v>877000</v>
      </c>
      <c r="G207" s="28">
        <f t="shared" si="7"/>
        <v>31432.614999999991</v>
      </c>
      <c r="H207" s="29" t="str">
        <f t="shared" si="8"/>
        <v/>
      </c>
      <c r="I207" s="34">
        <v>1.5</v>
      </c>
      <c r="J207" s="36">
        <v>1471.9855598495926</v>
      </c>
      <c r="K207" s="30"/>
      <c r="L207" s="28">
        <v>16092.615000000018</v>
      </c>
      <c r="M207" s="28">
        <v>16092.62</v>
      </c>
      <c r="N207" s="31"/>
      <c r="O207" s="28">
        <v>28.014440150407381</v>
      </c>
      <c r="P207" s="28">
        <v>28.014440150407381</v>
      </c>
      <c r="Q207" s="20"/>
      <c r="R207" s="20"/>
      <c r="S207" s="14"/>
      <c r="T207" s="20"/>
      <c r="U207" s="20"/>
      <c r="V207" s="20"/>
      <c r="W207" s="5"/>
      <c r="X207" s="5"/>
      <c r="Y207" s="6"/>
      <c r="Z207" s="5"/>
      <c r="AA207" s="5"/>
      <c r="AB207" s="5"/>
    </row>
    <row r="208" spans="1:28" ht="15.75">
      <c r="A208" s="2"/>
      <c r="B208" s="24" t="s">
        <v>186</v>
      </c>
      <c r="C208" s="24" t="s">
        <v>445</v>
      </c>
      <c r="D208" s="28">
        <v>15417716</v>
      </c>
      <c r="E208" s="28">
        <v>6466009.5674999999</v>
      </c>
      <c r="F208" s="28">
        <v>15417716</v>
      </c>
      <c r="G208" s="28">
        <f t="shared" si="7"/>
        <v>8951706.432500001</v>
      </c>
      <c r="H208" s="29" t="str">
        <f t="shared" si="8"/>
        <v/>
      </c>
      <c r="I208" s="34">
        <v>1.5</v>
      </c>
      <c r="J208" s="36">
        <v>963.34347442286628</v>
      </c>
      <c r="K208" s="30"/>
      <c r="L208" s="28">
        <v>3602065.4325000006</v>
      </c>
      <c r="M208" s="28">
        <v>3602065.43</v>
      </c>
      <c r="N208" s="31"/>
      <c r="O208" s="28">
        <v>536.65652557713372</v>
      </c>
      <c r="P208" s="28">
        <v>536.65652557713372</v>
      </c>
      <c r="Q208" s="20"/>
      <c r="R208" s="20"/>
      <c r="S208" s="14"/>
      <c r="T208" s="20"/>
      <c r="U208" s="20"/>
      <c r="V208" s="20"/>
      <c r="W208" s="5"/>
      <c r="X208" s="5"/>
      <c r="Y208" s="6"/>
      <c r="Z208" s="5"/>
      <c r="AA208" s="5"/>
      <c r="AB208" s="5"/>
    </row>
    <row r="209" spans="1:28" ht="15.75">
      <c r="A209" s="2"/>
      <c r="B209" s="24" t="s">
        <v>112</v>
      </c>
      <c r="C209" s="24" t="s">
        <v>446</v>
      </c>
      <c r="D209" s="28">
        <v>175000</v>
      </c>
      <c r="E209" s="28">
        <v>175000</v>
      </c>
      <c r="F209" s="28">
        <v>175000</v>
      </c>
      <c r="G209" s="28">
        <f t="shared" si="7"/>
        <v>0</v>
      </c>
      <c r="H209" s="29" t="str">
        <f t="shared" si="8"/>
        <v/>
      </c>
      <c r="I209" s="34">
        <v>1.5</v>
      </c>
      <c r="J209" s="36">
        <v>2112.408818707811</v>
      </c>
      <c r="K209" s="30"/>
      <c r="L209" s="28">
        <v>0</v>
      </c>
      <c r="M209" s="28">
        <v>0</v>
      </c>
      <c r="N209" s="31"/>
      <c r="O209" s="28">
        <v>0</v>
      </c>
      <c r="P209" s="28">
        <v>0</v>
      </c>
      <c r="Q209" s="20"/>
      <c r="R209" s="20"/>
      <c r="S209" s="14"/>
      <c r="T209" s="20"/>
      <c r="U209" s="20"/>
      <c r="V209" s="20"/>
      <c r="W209" s="5"/>
      <c r="X209" s="5"/>
      <c r="Y209" s="6"/>
      <c r="Z209" s="5"/>
      <c r="AA209" s="5"/>
      <c r="AB209" s="5"/>
    </row>
    <row r="210" spans="1:28" ht="15.75">
      <c r="A210" s="2"/>
      <c r="B210" s="24" t="s">
        <v>115</v>
      </c>
      <c r="C210" s="24" t="s">
        <v>447</v>
      </c>
      <c r="D210" s="28">
        <v>155000</v>
      </c>
      <c r="E210" s="28">
        <v>82528.62</v>
      </c>
      <c r="F210" s="28">
        <v>155000</v>
      </c>
      <c r="G210" s="28">
        <f t="shared" si="7"/>
        <v>72471.38</v>
      </c>
      <c r="H210" s="29" t="str">
        <f t="shared" si="8"/>
        <v/>
      </c>
      <c r="I210" s="34">
        <v>1.4999999999999998</v>
      </c>
      <c r="J210" s="36">
        <v>1051.32</v>
      </c>
      <c r="K210" s="30"/>
      <c r="L210" s="28">
        <v>35221.380000000005</v>
      </c>
      <c r="M210" s="28">
        <v>35221.379999999997</v>
      </c>
      <c r="N210" s="31"/>
      <c r="O210" s="28">
        <v>448.68000000000006</v>
      </c>
      <c r="P210" s="28">
        <v>448.68000000000006</v>
      </c>
      <c r="Q210" s="20"/>
      <c r="R210" s="20"/>
      <c r="S210" s="14"/>
      <c r="T210" s="20"/>
      <c r="U210" s="20"/>
      <c r="V210" s="20"/>
      <c r="W210" s="5"/>
      <c r="X210" s="5"/>
      <c r="Y210" s="6"/>
      <c r="Z210" s="5"/>
      <c r="AA210" s="5"/>
      <c r="AB210" s="5"/>
    </row>
    <row r="211" spans="1:28" ht="15.75">
      <c r="A211" s="2"/>
      <c r="B211" s="24" t="s">
        <v>118</v>
      </c>
      <c r="C211" s="24" t="s">
        <v>448</v>
      </c>
      <c r="D211" s="28">
        <v>0</v>
      </c>
      <c r="E211" s="28">
        <v>0</v>
      </c>
      <c r="F211" s="28">
        <v>0</v>
      </c>
      <c r="G211" s="28">
        <f t="shared" si="7"/>
        <v>0</v>
      </c>
      <c r="H211" s="29" t="str">
        <f t="shared" si="8"/>
        <v/>
      </c>
      <c r="I211" s="34">
        <v>1.3163104688750256</v>
      </c>
      <c r="J211" s="36">
        <v>2500</v>
      </c>
      <c r="K211" s="30"/>
      <c r="L211" s="28">
        <v>0</v>
      </c>
      <c r="M211" s="28">
        <v>0</v>
      </c>
      <c r="N211" s="31"/>
      <c r="O211" s="28">
        <v>0</v>
      </c>
      <c r="P211" s="28">
        <v>0</v>
      </c>
      <c r="Q211" s="20"/>
      <c r="R211" s="20"/>
      <c r="S211" s="14"/>
      <c r="T211" s="20"/>
      <c r="U211" s="20"/>
      <c r="V211" s="20"/>
      <c r="W211" s="5"/>
      <c r="X211" s="5"/>
      <c r="Y211" s="6"/>
      <c r="Z211" s="5"/>
      <c r="AA211" s="5"/>
      <c r="AB211" s="5"/>
    </row>
    <row r="212" spans="1:28" ht="15.75">
      <c r="A212" s="2"/>
      <c r="B212" s="24" t="s">
        <v>188</v>
      </c>
      <c r="C212" s="24" t="s">
        <v>449</v>
      </c>
      <c r="D212" s="28">
        <v>2000000</v>
      </c>
      <c r="E212" s="28">
        <v>1349325.9044999999</v>
      </c>
      <c r="F212" s="28">
        <v>2000000</v>
      </c>
      <c r="G212" s="28">
        <f t="shared" si="7"/>
        <v>650674.09550000005</v>
      </c>
      <c r="H212" s="29" t="str">
        <f t="shared" si="8"/>
        <v/>
      </c>
      <c r="I212" s="34">
        <v>1.5</v>
      </c>
      <c r="J212" s="36">
        <v>1555.4189100864553</v>
      </c>
      <c r="K212" s="30"/>
      <c r="L212" s="28">
        <v>0</v>
      </c>
      <c r="M212" s="28">
        <v>0</v>
      </c>
      <c r="N212" s="31"/>
      <c r="O212" s="28">
        <v>0</v>
      </c>
      <c r="P212" s="28">
        <v>0</v>
      </c>
      <c r="Q212" s="20"/>
      <c r="R212" s="20"/>
      <c r="S212" s="14"/>
      <c r="T212" s="20"/>
      <c r="U212" s="20"/>
      <c r="V212" s="20"/>
      <c r="W212" s="5"/>
      <c r="X212" s="5"/>
      <c r="Y212" s="6"/>
      <c r="Z212" s="5"/>
      <c r="AA212" s="5"/>
      <c r="AB212" s="5"/>
    </row>
    <row r="213" spans="1:28" ht="15.75">
      <c r="A213" s="2"/>
      <c r="B213" s="24" t="s">
        <v>450</v>
      </c>
      <c r="C213" s="24" t="s">
        <v>451</v>
      </c>
      <c r="D213" s="28">
        <v>44220000</v>
      </c>
      <c r="E213" s="28">
        <v>32765981.355</v>
      </c>
      <c r="F213" s="28">
        <v>34500000</v>
      </c>
      <c r="G213" s="28">
        <f t="shared" si="7"/>
        <v>1734018.6449999996</v>
      </c>
      <c r="H213" s="29" t="str">
        <f t="shared" si="8"/>
        <v/>
      </c>
      <c r="I213" s="34">
        <v>1.5</v>
      </c>
      <c r="J213" s="36">
        <v>1644.261158711488</v>
      </c>
      <c r="K213" s="30"/>
      <c r="L213" s="28">
        <v>0</v>
      </c>
      <c r="M213" s="28">
        <v>0</v>
      </c>
      <c r="N213" s="31"/>
      <c r="O213" s="28">
        <v>0</v>
      </c>
      <c r="P213" s="28">
        <v>0</v>
      </c>
      <c r="Q213" s="20"/>
      <c r="R213" s="20"/>
      <c r="S213" s="14"/>
      <c r="T213" s="20"/>
      <c r="U213" s="20"/>
      <c r="V213" s="20"/>
      <c r="W213" s="5"/>
      <c r="X213" s="5"/>
      <c r="Y213" s="6"/>
      <c r="Z213" s="5"/>
      <c r="AA213" s="5"/>
      <c r="AB213" s="5"/>
    </row>
    <row r="214" spans="1:28" ht="15.75">
      <c r="A214" s="2"/>
      <c r="B214" s="24" t="s">
        <v>452</v>
      </c>
      <c r="C214" s="24" t="s">
        <v>453</v>
      </c>
      <c r="D214" s="28">
        <v>9548300</v>
      </c>
      <c r="E214" s="28">
        <v>9413606.5004999992</v>
      </c>
      <c r="F214" s="28">
        <v>9548300</v>
      </c>
      <c r="G214" s="28">
        <f t="shared" si="7"/>
        <v>134693.49950000085</v>
      </c>
      <c r="H214" s="29" t="str">
        <f t="shared" si="8"/>
        <v/>
      </c>
      <c r="I214" s="34">
        <v>1.4999999999999998</v>
      </c>
      <c r="J214" s="36">
        <v>1088.6897706416182</v>
      </c>
      <c r="K214" s="30"/>
      <c r="L214" s="28">
        <v>3556488.4995000004</v>
      </c>
      <c r="M214" s="28">
        <v>3556488.5</v>
      </c>
      <c r="N214" s="31"/>
      <c r="O214" s="28">
        <v>411.31022935838178</v>
      </c>
      <c r="P214" s="28">
        <v>411.31022935838178</v>
      </c>
      <c r="Q214" s="20"/>
      <c r="R214" s="20"/>
      <c r="S214" s="14"/>
      <c r="T214" s="20"/>
      <c r="U214" s="20"/>
      <c r="V214" s="20"/>
      <c r="W214" s="5"/>
      <c r="X214" s="5"/>
      <c r="Y214" s="6"/>
      <c r="Z214" s="5"/>
      <c r="AA214" s="5"/>
      <c r="AB214" s="5"/>
    </row>
    <row r="215" spans="1:28" ht="15.75">
      <c r="A215" s="2"/>
      <c r="B215" s="24" t="s">
        <v>454</v>
      </c>
      <c r="C215" s="24" t="s">
        <v>455</v>
      </c>
      <c r="D215" s="28">
        <v>31636355</v>
      </c>
      <c r="E215" s="28">
        <v>30144209.513999999</v>
      </c>
      <c r="F215" s="28">
        <v>31636355</v>
      </c>
      <c r="G215" s="28">
        <f t="shared" si="7"/>
        <v>1492145.4860000014</v>
      </c>
      <c r="H215" s="29" t="str">
        <f t="shared" si="8"/>
        <v/>
      </c>
      <c r="I215" s="34">
        <v>1.5</v>
      </c>
      <c r="J215" s="36">
        <v>1924.4530703316823</v>
      </c>
      <c r="K215" s="30"/>
      <c r="L215" s="28">
        <v>0</v>
      </c>
      <c r="M215" s="28">
        <v>0</v>
      </c>
      <c r="N215" s="31"/>
      <c r="O215" s="28">
        <v>0</v>
      </c>
      <c r="P215" s="28">
        <v>0</v>
      </c>
      <c r="Q215" s="20"/>
      <c r="R215" s="20"/>
      <c r="S215" s="14"/>
      <c r="T215" s="20"/>
      <c r="U215" s="20"/>
      <c r="V215" s="20"/>
      <c r="W215" s="5"/>
      <c r="X215" s="5"/>
      <c r="Y215" s="6"/>
      <c r="Z215" s="5"/>
      <c r="AA215" s="5"/>
      <c r="AB215" s="5"/>
    </row>
    <row r="216" spans="1:28" ht="15.75">
      <c r="A216" s="2"/>
      <c r="B216" s="24" t="s">
        <v>456</v>
      </c>
      <c r="C216" s="24" t="s">
        <v>457</v>
      </c>
      <c r="D216" s="28">
        <v>49000000</v>
      </c>
      <c r="E216" s="28">
        <v>48009212.362499997</v>
      </c>
      <c r="F216" s="28">
        <v>49000000</v>
      </c>
      <c r="G216" s="28">
        <f t="shared" si="7"/>
        <v>990787.63750000298</v>
      </c>
      <c r="H216" s="29" t="str">
        <f t="shared" si="8"/>
        <v/>
      </c>
      <c r="I216" s="34">
        <v>1.4999999999999998</v>
      </c>
      <c r="J216" s="36">
        <v>2334.5788042685413</v>
      </c>
      <c r="K216" s="30"/>
      <c r="L216" s="28">
        <v>0</v>
      </c>
      <c r="M216" s="28">
        <v>0</v>
      </c>
      <c r="N216" s="31"/>
      <c r="O216" s="28">
        <v>0</v>
      </c>
      <c r="P216" s="28">
        <v>0</v>
      </c>
      <c r="Q216" s="20"/>
      <c r="R216" s="20"/>
      <c r="S216" s="14"/>
      <c r="T216" s="20"/>
      <c r="U216" s="20"/>
      <c r="V216" s="20"/>
      <c r="W216" s="5"/>
      <c r="X216" s="5"/>
      <c r="Y216" s="6"/>
      <c r="Z216" s="5"/>
      <c r="AA216" s="5"/>
      <c r="AB216" s="5"/>
    </row>
    <row r="217" spans="1:28" ht="15.75">
      <c r="A217" s="2"/>
      <c r="B217" s="24" t="s">
        <v>458</v>
      </c>
      <c r="C217" s="24" t="s">
        <v>459</v>
      </c>
      <c r="D217" s="28">
        <v>14541698</v>
      </c>
      <c r="E217" s="28">
        <v>7090036.392</v>
      </c>
      <c r="F217" s="28">
        <v>14541698</v>
      </c>
      <c r="G217" s="28">
        <f t="shared" si="7"/>
        <v>7451661.608</v>
      </c>
      <c r="H217" s="29" t="str">
        <f t="shared" si="8"/>
        <v/>
      </c>
      <c r="I217" s="34">
        <v>1.5</v>
      </c>
      <c r="J217" s="36">
        <v>1296.6368798943674</v>
      </c>
      <c r="K217" s="30"/>
      <c r="L217" s="28">
        <v>1111993.6080000009</v>
      </c>
      <c r="M217" s="28">
        <v>1111993.6100000001</v>
      </c>
      <c r="N217" s="31"/>
      <c r="O217" s="28">
        <v>203.36312010563256</v>
      </c>
      <c r="P217" s="28">
        <v>203.36312010563256</v>
      </c>
      <c r="Q217" s="20"/>
      <c r="R217" s="20"/>
      <c r="S217" s="14"/>
      <c r="T217" s="20"/>
      <c r="U217" s="20"/>
      <c r="V217" s="20"/>
      <c r="W217" s="5"/>
      <c r="X217" s="5"/>
      <c r="Y217" s="6"/>
      <c r="Z217" s="5"/>
      <c r="AA217" s="5"/>
      <c r="AB217" s="5"/>
    </row>
    <row r="218" spans="1:28" ht="15.75">
      <c r="A218" s="2"/>
      <c r="B218" s="24" t="s">
        <v>460</v>
      </c>
      <c r="C218" s="24" t="s">
        <v>461</v>
      </c>
      <c r="D218" s="28">
        <v>26500000</v>
      </c>
      <c r="E218" s="28">
        <v>12975769.1895</v>
      </c>
      <c r="F218" s="28">
        <v>26500000</v>
      </c>
      <c r="G218" s="28">
        <f t="shared" si="7"/>
        <v>13524230.8105</v>
      </c>
      <c r="H218" s="29" t="str">
        <f t="shared" si="8"/>
        <v/>
      </c>
      <c r="I218" s="34">
        <v>1.5</v>
      </c>
      <c r="J218" s="36">
        <v>1209.9228482832702</v>
      </c>
      <c r="K218" s="30"/>
      <c r="L218" s="28">
        <v>3110920.8104999992</v>
      </c>
      <c r="M218" s="28">
        <v>3110920.81</v>
      </c>
      <c r="N218" s="31"/>
      <c r="O218" s="28">
        <v>290.07715171672976</v>
      </c>
      <c r="P218" s="28">
        <v>290.07715171672976</v>
      </c>
      <c r="Q218" s="20"/>
      <c r="R218" s="20"/>
      <c r="S218" s="14"/>
      <c r="T218" s="20"/>
      <c r="U218" s="20"/>
      <c r="V218" s="20"/>
      <c r="W218" s="5"/>
      <c r="X218" s="5"/>
      <c r="Y218" s="6"/>
      <c r="Z218" s="5"/>
      <c r="AA218" s="5"/>
      <c r="AB218" s="5"/>
    </row>
    <row r="219" spans="1:28" ht="15.75">
      <c r="A219" s="2"/>
      <c r="B219" s="24" t="s">
        <v>121</v>
      </c>
      <c r="C219" s="24" t="s">
        <v>462</v>
      </c>
      <c r="D219" s="28">
        <v>196000</v>
      </c>
      <c r="E219" s="28">
        <v>102350</v>
      </c>
      <c r="F219" s="28">
        <v>102350</v>
      </c>
      <c r="G219" s="28">
        <f t="shared" si="7"/>
        <v>0</v>
      </c>
      <c r="H219" s="29" t="str">
        <f t="shared" si="8"/>
        <v/>
      </c>
      <c r="I219" s="34">
        <v>0.91483260166016056</v>
      </c>
      <c r="J219" s="36">
        <v>2500</v>
      </c>
      <c r="K219" s="30"/>
      <c r="L219" s="28">
        <v>0</v>
      </c>
      <c r="M219" s="28">
        <v>0</v>
      </c>
      <c r="N219" s="31"/>
      <c r="O219" s="28">
        <v>0</v>
      </c>
      <c r="P219" s="28">
        <v>0</v>
      </c>
      <c r="Q219" s="20"/>
      <c r="R219" s="20"/>
      <c r="S219" s="14"/>
      <c r="T219" s="20"/>
      <c r="U219" s="20"/>
      <c r="V219" s="20"/>
      <c r="W219" s="5"/>
      <c r="X219" s="5"/>
      <c r="Y219" s="6"/>
      <c r="Z219" s="5"/>
      <c r="AA219" s="5"/>
      <c r="AB219" s="5"/>
    </row>
    <row r="220" spans="1:28" ht="15.75">
      <c r="A220" s="2"/>
      <c r="B220" s="24" t="s">
        <v>191</v>
      </c>
      <c r="C220" s="24" t="s">
        <v>463</v>
      </c>
      <c r="D220" s="28">
        <v>10350062</v>
      </c>
      <c r="E220" s="28">
        <v>10145098.5165</v>
      </c>
      <c r="F220" s="28">
        <v>10350062</v>
      </c>
      <c r="G220" s="28">
        <f t="shared" si="7"/>
        <v>204963.48350000009</v>
      </c>
      <c r="H220" s="29" t="str">
        <f t="shared" si="8"/>
        <v/>
      </c>
      <c r="I220" s="34">
        <v>1.5</v>
      </c>
      <c r="J220" s="36">
        <v>1511.7456829611749</v>
      </c>
      <c r="K220" s="30"/>
      <c r="L220" s="28">
        <v>0</v>
      </c>
      <c r="M220" s="28">
        <v>0</v>
      </c>
      <c r="N220" s="31"/>
      <c r="O220" s="28">
        <v>0</v>
      </c>
      <c r="P220" s="28">
        <v>0</v>
      </c>
      <c r="Q220" s="20"/>
      <c r="R220" s="20"/>
      <c r="S220" s="14"/>
      <c r="T220" s="20"/>
      <c r="U220" s="20"/>
      <c r="V220" s="20"/>
      <c r="W220" s="5"/>
      <c r="X220" s="5"/>
      <c r="Y220" s="6"/>
      <c r="Z220" s="5"/>
      <c r="AA220" s="5"/>
      <c r="AB220" s="5"/>
    </row>
    <row r="221" spans="1:28" ht="15.75">
      <c r="A221" s="2"/>
      <c r="B221" s="24" t="s">
        <v>464</v>
      </c>
      <c r="C221" s="24" t="s">
        <v>465</v>
      </c>
      <c r="D221" s="28">
        <v>15085000</v>
      </c>
      <c r="E221" s="28">
        <v>14593542.544500001</v>
      </c>
      <c r="F221" s="28">
        <v>15084999</v>
      </c>
      <c r="G221" s="28">
        <f t="shared" si="7"/>
        <v>491456.45549999923</v>
      </c>
      <c r="H221" s="29" t="str">
        <f t="shared" si="8"/>
        <v/>
      </c>
      <c r="I221" s="34">
        <v>1.5</v>
      </c>
      <c r="J221" s="36">
        <v>1475.6394109896823</v>
      </c>
      <c r="K221" s="30"/>
      <c r="L221" s="28">
        <v>240917.45549999786</v>
      </c>
      <c r="M221" s="28">
        <v>240917.46</v>
      </c>
      <c r="N221" s="31"/>
      <c r="O221" s="28">
        <v>24.360589010317653</v>
      </c>
      <c r="P221" s="28">
        <v>24.360589010317653</v>
      </c>
      <c r="Q221" s="20"/>
      <c r="R221" s="20"/>
      <c r="S221" s="14"/>
      <c r="T221" s="20"/>
      <c r="U221" s="20"/>
      <c r="V221" s="20"/>
      <c r="W221" s="5"/>
      <c r="X221" s="5"/>
      <c r="Y221" s="6"/>
      <c r="Z221" s="5"/>
      <c r="AA221" s="5"/>
      <c r="AB221" s="5"/>
    </row>
    <row r="222" spans="1:28" ht="15.75">
      <c r="A222" s="2"/>
      <c r="B222" s="24" t="s">
        <v>466</v>
      </c>
      <c r="C222" s="24" t="s">
        <v>467</v>
      </c>
      <c r="D222" s="28">
        <v>6725902</v>
      </c>
      <c r="E222" s="28">
        <v>3880185.7245</v>
      </c>
      <c r="F222" s="28">
        <v>6725902</v>
      </c>
      <c r="G222" s="28">
        <f t="shared" si="7"/>
        <v>2845716.2755</v>
      </c>
      <c r="H222" s="29" t="str">
        <f t="shared" si="8"/>
        <v/>
      </c>
      <c r="I222" s="34">
        <v>1.5</v>
      </c>
      <c r="J222" s="36">
        <v>1620.2884328217976</v>
      </c>
      <c r="K222" s="30"/>
      <c r="L222" s="28">
        <v>0</v>
      </c>
      <c r="M222" s="28">
        <v>0</v>
      </c>
      <c r="N222" s="31"/>
      <c r="O222" s="28">
        <v>0</v>
      </c>
      <c r="P222" s="28">
        <v>0</v>
      </c>
      <c r="Q222" s="20"/>
      <c r="R222" s="20"/>
      <c r="S222" s="14"/>
      <c r="T222" s="20"/>
      <c r="U222" s="20"/>
      <c r="V222" s="20"/>
      <c r="W222" s="5"/>
      <c r="X222" s="5"/>
      <c r="Y222" s="6"/>
      <c r="Z222" s="5"/>
      <c r="AA222" s="5"/>
      <c r="AB222" s="5"/>
    </row>
    <row r="223" spans="1:28" ht="15.75">
      <c r="A223" s="2"/>
      <c r="B223" s="24" t="s">
        <v>194</v>
      </c>
      <c r="C223" s="24" t="s">
        <v>468</v>
      </c>
      <c r="D223" s="28">
        <v>2372865</v>
      </c>
      <c r="E223" s="28">
        <v>2372865</v>
      </c>
      <c r="F223" s="28">
        <v>2372865</v>
      </c>
      <c r="G223" s="28">
        <f t="shared" si="7"/>
        <v>0</v>
      </c>
      <c r="H223" s="29" t="str">
        <f t="shared" si="8"/>
        <v/>
      </c>
      <c r="I223" s="34">
        <v>1.5</v>
      </c>
      <c r="J223" s="36">
        <v>1236.4930859316992</v>
      </c>
      <c r="K223" s="30"/>
      <c r="L223" s="28">
        <v>514584.20699999988</v>
      </c>
      <c r="M223" s="28">
        <v>504292.52</v>
      </c>
      <c r="N223" s="31"/>
      <c r="O223" s="28">
        <v>263.50691406830083</v>
      </c>
      <c r="P223" s="28">
        <v>258.2367757869348</v>
      </c>
      <c r="Q223" s="20"/>
      <c r="R223" s="20"/>
      <c r="S223" s="14"/>
      <c r="T223" s="20"/>
      <c r="U223" s="20"/>
      <c r="V223" s="20"/>
      <c r="W223" s="5"/>
      <c r="X223" s="5"/>
      <c r="Y223" s="6"/>
      <c r="Z223" s="5"/>
      <c r="AA223" s="5"/>
      <c r="AB223" s="5"/>
    </row>
    <row r="224" spans="1:28" ht="15.75">
      <c r="A224" s="2"/>
      <c r="B224" s="24" t="s">
        <v>469</v>
      </c>
      <c r="C224" s="24" t="s">
        <v>470</v>
      </c>
      <c r="D224" s="28">
        <v>520596</v>
      </c>
      <c r="E224" s="28">
        <v>520596</v>
      </c>
      <c r="F224" s="28">
        <v>520596</v>
      </c>
      <c r="G224" s="28">
        <f t="shared" si="7"/>
        <v>0</v>
      </c>
      <c r="H224" s="29" t="str">
        <f t="shared" si="8"/>
        <v/>
      </c>
      <c r="I224" s="34">
        <v>1.5</v>
      </c>
      <c r="J224" s="36">
        <v>1578.0019123536269</v>
      </c>
      <c r="K224" s="30"/>
      <c r="L224" s="28">
        <v>0</v>
      </c>
      <c r="M224" s="28">
        <v>0</v>
      </c>
      <c r="N224" s="31"/>
      <c r="O224" s="28">
        <v>0</v>
      </c>
      <c r="P224" s="28">
        <v>0</v>
      </c>
      <c r="Q224" s="20"/>
      <c r="R224" s="20"/>
      <c r="S224" s="14"/>
      <c r="T224" s="20"/>
      <c r="U224" s="20"/>
      <c r="V224" s="20"/>
      <c r="W224" s="5"/>
      <c r="X224" s="5"/>
      <c r="Y224" s="6"/>
      <c r="Z224" s="5"/>
      <c r="AA224" s="5"/>
      <c r="AB224" s="5"/>
    </row>
    <row r="225" spans="1:28" ht="15.75">
      <c r="A225" s="2"/>
      <c r="B225" s="24" t="s">
        <v>471</v>
      </c>
      <c r="C225" s="24" t="s">
        <v>472</v>
      </c>
      <c r="D225" s="28">
        <v>4449366</v>
      </c>
      <c r="E225" s="28">
        <v>2879613.0210000002</v>
      </c>
      <c r="F225" s="28">
        <v>4449366</v>
      </c>
      <c r="G225" s="28">
        <f t="shared" si="7"/>
        <v>1569752.9789999998</v>
      </c>
      <c r="H225" s="29" t="str">
        <f t="shared" si="8"/>
        <v/>
      </c>
      <c r="I225" s="34">
        <v>1.5</v>
      </c>
      <c r="J225" s="36">
        <v>1473.3246462010745</v>
      </c>
      <c r="K225" s="30"/>
      <c r="L225" s="28">
        <v>52136.978999999832</v>
      </c>
      <c r="M225" s="28">
        <v>52136.98</v>
      </c>
      <c r="N225" s="31"/>
      <c r="O225" s="28">
        <v>26.675353798925471</v>
      </c>
      <c r="P225" s="28">
        <v>26.675353798925471</v>
      </c>
      <c r="Q225" s="20"/>
      <c r="R225" s="20"/>
      <c r="S225" s="14"/>
      <c r="T225" s="20"/>
      <c r="U225" s="20"/>
      <c r="V225" s="20"/>
      <c r="W225" s="5"/>
      <c r="X225" s="5"/>
      <c r="Y225" s="6"/>
      <c r="Z225" s="5"/>
      <c r="AA225" s="5"/>
      <c r="AB225" s="5"/>
    </row>
    <row r="226" spans="1:28" ht="15.75">
      <c r="A226" s="2"/>
      <c r="B226" s="24" t="s">
        <v>197</v>
      </c>
      <c r="C226" s="24" t="s">
        <v>473</v>
      </c>
      <c r="D226" s="28">
        <v>13049199</v>
      </c>
      <c r="E226" s="28">
        <v>10044889.973204998</v>
      </c>
      <c r="F226" s="28">
        <v>13049199</v>
      </c>
      <c r="G226" s="28">
        <f t="shared" si="7"/>
        <v>3004309.0267950017</v>
      </c>
      <c r="H226" s="29" t="str">
        <f t="shared" si="8"/>
        <v/>
      </c>
      <c r="I226" s="34">
        <v>1.4999999999999998</v>
      </c>
      <c r="J226" s="36">
        <v>2223.939542987041</v>
      </c>
      <c r="K226" s="30"/>
      <c r="L226" s="28">
        <v>0</v>
      </c>
      <c r="M226" s="28">
        <v>0</v>
      </c>
      <c r="N226" s="31"/>
      <c r="O226" s="28">
        <v>0</v>
      </c>
      <c r="P226" s="28">
        <v>0</v>
      </c>
      <c r="Q226" s="20"/>
      <c r="R226" s="20"/>
      <c r="S226" s="14"/>
      <c r="T226" s="20"/>
      <c r="U226" s="20"/>
      <c r="V226" s="20"/>
      <c r="W226" s="5"/>
      <c r="X226" s="5"/>
      <c r="Y226" s="6"/>
      <c r="Z226" s="5"/>
      <c r="AA226" s="5"/>
      <c r="AB226" s="5"/>
    </row>
    <row r="227" spans="1:28" ht="15.75">
      <c r="A227" s="2"/>
      <c r="B227" s="24" t="s">
        <v>200</v>
      </c>
      <c r="C227" s="24" t="s">
        <v>474</v>
      </c>
      <c r="D227" s="28">
        <v>32000000</v>
      </c>
      <c r="E227" s="28">
        <v>29999150.161499999</v>
      </c>
      <c r="F227" s="28">
        <v>32000000</v>
      </c>
      <c r="G227" s="28">
        <f t="shared" si="7"/>
        <v>2000849.8385000005</v>
      </c>
      <c r="H227" s="29" t="str">
        <f t="shared" si="8"/>
        <v/>
      </c>
      <c r="I227" s="34">
        <v>1.5</v>
      </c>
      <c r="J227" s="36">
        <v>999.3467472174068</v>
      </c>
      <c r="K227" s="30"/>
      <c r="L227" s="28">
        <v>15028989.838499997</v>
      </c>
      <c r="M227" s="28">
        <v>15028989.84</v>
      </c>
      <c r="N227" s="31"/>
      <c r="O227" s="28">
        <v>500.6532527825932</v>
      </c>
      <c r="P227" s="28">
        <v>500.6532527825932</v>
      </c>
      <c r="Q227" s="20"/>
      <c r="R227" s="20"/>
      <c r="S227" s="14"/>
      <c r="T227" s="20"/>
      <c r="U227" s="20"/>
      <c r="V227" s="20"/>
      <c r="W227" s="5"/>
      <c r="X227" s="5"/>
      <c r="Y227" s="6"/>
      <c r="Z227" s="5"/>
      <c r="AA227" s="5"/>
      <c r="AB227" s="5"/>
    </row>
    <row r="228" spans="1:28" ht="15.75">
      <c r="A228" s="2"/>
      <c r="B228" s="24" t="s">
        <v>124</v>
      </c>
      <c r="C228" s="24" t="s">
        <v>475</v>
      </c>
      <c r="D228" s="28">
        <v>115000</v>
      </c>
      <c r="E228" s="28">
        <v>115000</v>
      </c>
      <c r="F228" s="28">
        <v>115000</v>
      </c>
      <c r="G228" s="28">
        <f t="shared" si="7"/>
        <v>0</v>
      </c>
      <c r="H228" s="29" t="str">
        <f t="shared" si="8"/>
        <v/>
      </c>
      <c r="I228" s="34">
        <v>1.5</v>
      </c>
      <c r="J228" s="36">
        <v>1630.2791864057674</v>
      </c>
      <c r="K228" s="30"/>
      <c r="L228" s="28">
        <v>0</v>
      </c>
      <c r="M228" s="28">
        <v>0</v>
      </c>
      <c r="N228" s="31"/>
      <c r="O228" s="28">
        <v>0</v>
      </c>
      <c r="P228" s="28">
        <v>0</v>
      </c>
      <c r="Q228" s="20"/>
      <c r="R228" s="20"/>
      <c r="S228" s="14"/>
      <c r="T228" s="20"/>
      <c r="U228" s="20"/>
      <c r="V228" s="20"/>
      <c r="W228" s="5"/>
      <c r="X228" s="5"/>
      <c r="Y228" s="6"/>
      <c r="Z228" s="5"/>
      <c r="AA228" s="5"/>
      <c r="AB228" s="5"/>
    </row>
    <row r="229" spans="1:28" ht="15.75">
      <c r="A229" s="2"/>
      <c r="B229" s="24" t="s">
        <v>127</v>
      </c>
      <c r="C229" s="24" t="s">
        <v>476</v>
      </c>
      <c r="D229" s="28">
        <v>185000</v>
      </c>
      <c r="E229" s="28">
        <v>184000</v>
      </c>
      <c r="F229" s="28">
        <v>185000</v>
      </c>
      <c r="G229" s="28">
        <f t="shared" si="7"/>
        <v>1000</v>
      </c>
      <c r="H229" s="29" t="str">
        <f t="shared" si="8"/>
        <v/>
      </c>
      <c r="I229" s="34">
        <v>1.4310961911382651</v>
      </c>
      <c r="J229" s="36">
        <v>2500</v>
      </c>
      <c r="K229" s="30"/>
      <c r="L229" s="28">
        <v>0</v>
      </c>
      <c r="M229" s="28">
        <v>0</v>
      </c>
      <c r="N229" s="31"/>
      <c r="O229" s="28">
        <v>0</v>
      </c>
      <c r="P229" s="28">
        <v>0</v>
      </c>
      <c r="Q229" s="20"/>
      <c r="R229" s="20"/>
      <c r="S229" s="14"/>
      <c r="T229" s="20"/>
      <c r="U229" s="20"/>
      <c r="V229" s="20"/>
      <c r="W229" s="5"/>
      <c r="X229" s="5"/>
      <c r="Y229" s="6"/>
      <c r="Z229" s="5"/>
      <c r="AA229" s="5"/>
      <c r="AB229" s="5"/>
    </row>
    <row r="230" spans="1:28" ht="15.75">
      <c r="A230" s="2"/>
      <c r="B230" s="24" t="s">
        <v>477</v>
      </c>
      <c r="C230" s="24" t="s">
        <v>478</v>
      </c>
      <c r="D230" s="28">
        <v>1785000</v>
      </c>
      <c r="E230" s="28">
        <v>1538772.5179499998</v>
      </c>
      <c r="F230" s="28">
        <v>1785000</v>
      </c>
      <c r="G230" s="28">
        <f t="shared" si="7"/>
        <v>246227.48205000022</v>
      </c>
      <c r="H230" s="29" t="str">
        <f t="shared" si="8"/>
        <v/>
      </c>
      <c r="I230" s="34">
        <v>1.4999999999999998</v>
      </c>
      <c r="J230" s="36">
        <v>1094.5340023970921</v>
      </c>
      <c r="K230" s="30"/>
      <c r="L230" s="28">
        <v>570032.48205000011</v>
      </c>
      <c r="M230" s="28">
        <v>570032.48</v>
      </c>
      <c r="N230" s="31"/>
      <c r="O230" s="28">
        <v>405.46599760290792</v>
      </c>
      <c r="P230" s="28">
        <v>405.46599760290792</v>
      </c>
      <c r="Q230" s="20"/>
      <c r="R230" s="20"/>
      <c r="S230" s="14"/>
      <c r="T230" s="20"/>
      <c r="U230" s="20"/>
      <c r="V230" s="20"/>
      <c r="W230" s="5"/>
      <c r="X230" s="5"/>
      <c r="Y230" s="6"/>
      <c r="Z230" s="5"/>
      <c r="AA230" s="5"/>
      <c r="AB230" s="5"/>
    </row>
    <row r="231" spans="1:28" ht="15.75">
      <c r="A231" s="2"/>
      <c r="B231" s="24" t="s">
        <v>203</v>
      </c>
      <c r="C231" s="24" t="s">
        <v>479</v>
      </c>
      <c r="D231" s="28">
        <v>976836</v>
      </c>
      <c r="E231" s="28">
        <v>976836</v>
      </c>
      <c r="F231" s="28">
        <v>976836</v>
      </c>
      <c r="G231" s="28">
        <f t="shared" si="7"/>
        <v>0</v>
      </c>
      <c r="H231" s="29" t="str">
        <f t="shared" si="8"/>
        <v/>
      </c>
      <c r="I231" s="34">
        <v>1.5</v>
      </c>
      <c r="J231" s="36">
        <v>557.15002649823157</v>
      </c>
      <c r="K231" s="30"/>
      <c r="L231" s="28">
        <v>1743499.3140000002</v>
      </c>
      <c r="M231" s="28">
        <v>1650512.68</v>
      </c>
      <c r="N231" s="31"/>
      <c r="O231" s="28">
        <v>942.84997350176843</v>
      </c>
      <c r="P231" s="28">
        <v>892.5646415816741</v>
      </c>
      <c r="Q231" s="20"/>
      <c r="R231" s="20"/>
      <c r="S231" s="14"/>
      <c r="T231" s="20"/>
      <c r="U231" s="20"/>
      <c r="V231" s="20"/>
      <c r="W231" s="5"/>
      <c r="X231" s="5"/>
      <c r="Y231" s="6"/>
      <c r="Z231" s="5"/>
      <c r="AA231" s="5"/>
      <c r="AB231" s="5"/>
    </row>
    <row r="232" spans="1:28" ht="15.75">
      <c r="A232" s="2"/>
      <c r="B232" s="24" t="s">
        <v>206</v>
      </c>
      <c r="C232" s="24" t="s">
        <v>480</v>
      </c>
      <c r="D232" s="28">
        <v>9500000</v>
      </c>
      <c r="E232" s="28">
        <v>9326899.5704999994</v>
      </c>
      <c r="F232" s="28">
        <v>9500000</v>
      </c>
      <c r="G232" s="28">
        <f t="shared" si="7"/>
        <v>173100.42950000055</v>
      </c>
      <c r="H232" s="29" t="str">
        <f t="shared" si="8"/>
        <v/>
      </c>
      <c r="I232" s="34">
        <v>1.4999999999999998</v>
      </c>
      <c r="J232" s="36">
        <v>914.53730606197576</v>
      </c>
      <c r="K232" s="30"/>
      <c r="L232" s="28">
        <v>5970835.4295000006</v>
      </c>
      <c r="M232" s="28">
        <v>5970835.4299999997</v>
      </c>
      <c r="N232" s="31"/>
      <c r="O232" s="28">
        <v>585.46269393802424</v>
      </c>
      <c r="P232" s="28">
        <v>585.46269393802424</v>
      </c>
      <c r="Q232" s="20"/>
      <c r="R232" s="20"/>
      <c r="S232" s="14"/>
      <c r="T232" s="20"/>
      <c r="U232" s="20"/>
      <c r="V232" s="20"/>
      <c r="W232" s="5"/>
      <c r="X232" s="5"/>
      <c r="Y232" s="6"/>
      <c r="Z232" s="5"/>
      <c r="AA232" s="5"/>
      <c r="AB232" s="5"/>
    </row>
    <row r="233" spans="1:28" ht="15.75">
      <c r="A233" s="2"/>
      <c r="B233" s="24" t="s">
        <v>481</v>
      </c>
      <c r="C233" s="24" t="s">
        <v>482</v>
      </c>
      <c r="D233" s="28">
        <v>13646750</v>
      </c>
      <c r="E233" s="28">
        <v>13446693.357000001</v>
      </c>
      <c r="F233" s="28">
        <v>13646750</v>
      </c>
      <c r="G233" s="28">
        <f t="shared" si="7"/>
        <v>200056.64299999923</v>
      </c>
      <c r="H233" s="29" t="str">
        <f t="shared" si="8"/>
        <v/>
      </c>
      <c r="I233" s="34">
        <v>1.5</v>
      </c>
      <c r="J233" s="36">
        <v>979.62986070536135</v>
      </c>
      <c r="K233" s="30"/>
      <c r="L233" s="28">
        <v>7142756.6429999983</v>
      </c>
      <c r="M233" s="28">
        <v>7142756.6399999997</v>
      </c>
      <c r="N233" s="31"/>
      <c r="O233" s="28">
        <v>520.37013929463865</v>
      </c>
      <c r="P233" s="28">
        <v>520.37013929463865</v>
      </c>
      <c r="Q233" s="20"/>
      <c r="R233" s="20"/>
      <c r="S233" s="14"/>
      <c r="T233" s="20"/>
      <c r="U233" s="20"/>
      <c r="V233" s="20"/>
      <c r="W233" s="5"/>
      <c r="X233" s="5"/>
      <c r="Y233" s="6"/>
      <c r="Z233" s="5"/>
      <c r="AA233" s="5"/>
      <c r="AB233" s="5"/>
    </row>
    <row r="234" spans="1:28" ht="15.75">
      <c r="A234" s="2"/>
      <c r="B234" s="24" t="s">
        <v>483</v>
      </c>
      <c r="C234" s="24" t="s">
        <v>484</v>
      </c>
      <c r="D234" s="28">
        <v>997304</v>
      </c>
      <c r="E234" s="28">
        <v>997304</v>
      </c>
      <c r="F234" s="28">
        <v>997304</v>
      </c>
      <c r="G234" s="28">
        <f t="shared" si="7"/>
        <v>0</v>
      </c>
      <c r="H234" s="29" t="str">
        <f t="shared" si="8"/>
        <v/>
      </c>
      <c r="I234" s="34">
        <v>1.5</v>
      </c>
      <c r="J234" s="36">
        <v>1114.6802485401338</v>
      </c>
      <c r="K234" s="30"/>
      <c r="L234" s="28">
        <v>345103.92899999995</v>
      </c>
      <c r="M234" s="28">
        <v>345103.93</v>
      </c>
      <c r="N234" s="31"/>
      <c r="O234" s="28">
        <v>385.31975145986621</v>
      </c>
      <c r="P234" s="28">
        <v>385.31975145986621</v>
      </c>
      <c r="Q234" s="20"/>
      <c r="R234" s="20"/>
      <c r="S234" s="14"/>
      <c r="T234" s="20"/>
      <c r="U234" s="20"/>
      <c r="V234" s="20"/>
      <c r="W234" s="5"/>
      <c r="X234" s="5"/>
      <c r="Y234" s="6"/>
      <c r="Z234" s="5"/>
      <c r="AA234" s="5"/>
      <c r="AB234" s="5"/>
    </row>
    <row r="235" spans="1:28" ht="15.75">
      <c r="A235" s="2"/>
      <c r="B235" s="24" t="s">
        <v>209</v>
      </c>
      <c r="C235" s="24" t="s">
        <v>485</v>
      </c>
      <c r="D235" s="28">
        <v>5800000</v>
      </c>
      <c r="E235" s="28">
        <v>5791172.4134999998</v>
      </c>
      <c r="F235" s="28">
        <v>5800000</v>
      </c>
      <c r="G235" s="28">
        <f t="shared" si="7"/>
        <v>8827.5865000002086</v>
      </c>
      <c r="H235" s="29" t="str">
        <f t="shared" si="8"/>
        <v/>
      </c>
      <c r="I235" s="34">
        <v>1.5</v>
      </c>
      <c r="J235" s="36">
        <v>1242.2583531932873</v>
      </c>
      <c r="K235" s="30"/>
      <c r="L235" s="28">
        <v>1201542.5865000011</v>
      </c>
      <c r="M235" s="28">
        <v>1201542.5900000001</v>
      </c>
      <c r="N235" s="31"/>
      <c r="O235" s="28">
        <v>257.74164680671265</v>
      </c>
      <c r="P235" s="28">
        <v>257.74164680671265</v>
      </c>
      <c r="Q235" s="20"/>
      <c r="R235" s="20"/>
      <c r="S235" s="14"/>
      <c r="T235" s="20"/>
      <c r="U235" s="20"/>
      <c r="V235" s="20"/>
      <c r="W235" s="5"/>
      <c r="X235" s="5"/>
      <c r="Y235" s="6"/>
      <c r="Z235" s="5"/>
      <c r="AA235" s="5"/>
      <c r="AB235" s="5"/>
    </row>
    <row r="236" spans="1:28" ht="15.75">
      <c r="A236" s="2"/>
      <c r="B236" s="24" t="s">
        <v>486</v>
      </c>
      <c r="C236" s="24" t="s">
        <v>487</v>
      </c>
      <c r="D236" s="28">
        <v>13000000</v>
      </c>
      <c r="E236" s="28">
        <v>5022865.2089999998</v>
      </c>
      <c r="F236" s="28">
        <v>5300000</v>
      </c>
      <c r="G236" s="28">
        <f t="shared" si="7"/>
        <v>277134.7910000002</v>
      </c>
      <c r="H236" s="29" t="str">
        <f t="shared" si="8"/>
        <v/>
      </c>
      <c r="I236" s="34">
        <v>1.5</v>
      </c>
      <c r="J236" s="36">
        <v>1214.5374113192217</v>
      </c>
      <c r="K236" s="30"/>
      <c r="L236" s="28">
        <v>1180564.7910000002</v>
      </c>
      <c r="M236" s="28">
        <v>1180564.79</v>
      </c>
      <c r="N236" s="31"/>
      <c r="O236" s="28">
        <v>285.46258868077825</v>
      </c>
      <c r="P236" s="28">
        <v>285.46258868077825</v>
      </c>
      <c r="Q236" s="20"/>
      <c r="R236" s="20"/>
      <c r="S236" s="14"/>
      <c r="T236" s="20"/>
      <c r="U236" s="20"/>
      <c r="V236" s="20"/>
      <c r="W236" s="5"/>
      <c r="X236" s="5"/>
      <c r="Y236" s="6"/>
      <c r="Z236" s="5"/>
      <c r="AA236" s="5"/>
      <c r="AB236" s="5"/>
    </row>
    <row r="237" spans="1:28" ht="15.75">
      <c r="A237" s="2"/>
      <c r="B237" s="24" t="s">
        <v>488</v>
      </c>
      <c r="C237" s="24" t="s">
        <v>489</v>
      </c>
      <c r="D237" s="28">
        <v>1068175</v>
      </c>
      <c r="E237" s="28">
        <v>963231.73800000001</v>
      </c>
      <c r="F237" s="28">
        <v>1068175</v>
      </c>
      <c r="G237" s="28">
        <f t="shared" si="7"/>
        <v>104943.26199999999</v>
      </c>
      <c r="H237" s="29" t="str">
        <f t="shared" si="8"/>
        <v/>
      </c>
      <c r="I237" s="34">
        <v>1.5</v>
      </c>
      <c r="J237" s="36">
        <v>1921.5826560536239</v>
      </c>
      <c r="K237" s="30"/>
      <c r="L237" s="28">
        <v>0</v>
      </c>
      <c r="M237" s="28">
        <v>0</v>
      </c>
      <c r="N237" s="31"/>
      <c r="O237" s="28">
        <v>0</v>
      </c>
      <c r="P237" s="28">
        <v>0</v>
      </c>
      <c r="Q237" s="20"/>
      <c r="R237" s="20"/>
      <c r="S237" s="14"/>
      <c r="T237" s="20"/>
      <c r="U237" s="20"/>
      <c r="V237" s="20"/>
      <c r="W237" s="5"/>
      <c r="X237" s="5"/>
      <c r="Y237" s="6"/>
      <c r="Z237" s="5"/>
      <c r="AA237" s="5"/>
      <c r="AB237" s="5"/>
    </row>
    <row r="238" spans="1:28" ht="15.75">
      <c r="A238" s="2"/>
      <c r="B238" s="24" t="s">
        <v>212</v>
      </c>
      <c r="C238" s="24" t="s">
        <v>490</v>
      </c>
      <c r="D238" s="28">
        <v>3446815</v>
      </c>
      <c r="E238" s="28">
        <v>3233409.0180000002</v>
      </c>
      <c r="F238" s="28">
        <v>3446815</v>
      </c>
      <c r="G238" s="28">
        <f t="shared" si="7"/>
        <v>213405.98199999984</v>
      </c>
      <c r="H238" s="29" t="str">
        <f t="shared" si="8"/>
        <v/>
      </c>
      <c r="I238" s="34">
        <v>1.5</v>
      </c>
      <c r="J238" s="36">
        <v>869.8296387960047</v>
      </c>
      <c r="K238" s="30"/>
      <c r="L238" s="28">
        <v>2342525.9819999998</v>
      </c>
      <c r="M238" s="28">
        <v>2342525.98</v>
      </c>
      <c r="N238" s="31"/>
      <c r="O238" s="28">
        <v>630.1703612039953</v>
      </c>
      <c r="P238" s="28">
        <v>630.1703612039953</v>
      </c>
      <c r="Q238" s="20"/>
      <c r="R238" s="20"/>
      <c r="S238" s="14"/>
      <c r="T238" s="20"/>
      <c r="U238" s="20"/>
      <c r="V238" s="20"/>
      <c r="W238" s="5"/>
      <c r="X238" s="5"/>
      <c r="Y238" s="6"/>
      <c r="Z238" s="5"/>
      <c r="AA238" s="5"/>
      <c r="AB238" s="5"/>
    </row>
    <row r="239" spans="1:28" ht="15.75">
      <c r="A239" s="2"/>
      <c r="B239" s="24" t="s">
        <v>215</v>
      </c>
      <c r="C239" s="24" t="s">
        <v>491</v>
      </c>
      <c r="D239" s="28">
        <v>2000000</v>
      </c>
      <c r="E239" s="28">
        <v>1603034.7381150003</v>
      </c>
      <c r="F239" s="28">
        <v>2000000</v>
      </c>
      <c r="G239" s="28">
        <f t="shared" si="7"/>
        <v>396965.26188499969</v>
      </c>
      <c r="H239" s="29" t="str">
        <f t="shared" si="8"/>
        <v/>
      </c>
      <c r="I239" s="34">
        <v>1.5000000000000002</v>
      </c>
      <c r="J239" s="36">
        <v>673.09998787144627</v>
      </c>
      <c r="K239" s="30"/>
      <c r="L239" s="28">
        <v>1969320.2618849999</v>
      </c>
      <c r="M239" s="28">
        <v>1969320.26</v>
      </c>
      <c r="N239" s="31"/>
      <c r="O239" s="28">
        <v>826.90001212855373</v>
      </c>
      <c r="P239" s="28">
        <v>826.90001212855384</v>
      </c>
      <c r="Q239" s="20"/>
      <c r="R239" s="20"/>
      <c r="S239" s="14"/>
      <c r="T239" s="20"/>
      <c r="U239" s="20"/>
      <c r="V239" s="20"/>
      <c r="W239" s="5"/>
      <c r="X239" s="5"/>
      <c r="Y239" s="6"/>
      <c r="Z239" s="5"/>
      <c r="AA239" s="5"/>
      <c r="AB239" s="5"/>
    </row>
    <row r="240" spans="1:28" ht="15.75">
      <c r="A240" s="2"/>
      <c r="B240" s="24" t="s">
        <v>492</v>
      </c>
      <c r="C240" s="24" t="s">
        <v>493</v>
      </c>
      <c r="D240" s="28">
        <v>1664500</v>
      </c>
      <c r="E240" s="28">
        <v>1650858.564</v>
      </c>
      <c r="F240" s="28">
        <v>1664500</v>
      </c>
      <c r="G240" s="28">
        <f t="shared" si="7"/>
        <v>13641.435999999987</v>
      </c>
      <c r="H240" s="29" t="str">
        <f t="shared" si="8"/>
        <v/>
      </c>
      <c r="I240" s="34">
        <v>1.5</v>
      </c>
      <c r="J240" s="36">
        <v>1199.7693018793877</v>
      </c>
      <c r="K240" s="30"/>
      <c r="L240" s="28">
        <v>413111.43600000005</v>
      </c>
      <c r="M240" s="28">
        <v>413111.44</v>
      </c>
      <c r="N240" s="31"/>
      <c r="O240" s="28">
        <v>300.23069812061226</v>
      </c>
      <c r="P240" s="28">
        <v>300.23069812061226</v>
      </c>
      <c r="Q240" s="20"/>
      <c r="R240" s="20"/>
      <c r="S240" s="14"/>
      <c r="T240" s="20"/>
      <c r="U240" s="20"/>
      <c r="V240" s="20"/>
      <c r="W240" s="5"/>
      <c r="X240" s="5"/>
      <c r="Y240" s="6"/>
      <c r="Z240" s="5"/>
      <c r="AA240" s="5"/>
      <c r="AB240" s="5"/>
    </row>
    <row r="241" spans="1:28" ht="15.75">
      <c r="A241" s="2"/>
      <c r="B241" s="24" t="s">
        <v>131</v>
      </c>
      <c r="C241" s="24" t="s">
        <v>494</v>
      </c>
      <c r="D241" s="28">
        <v>45000</v>
      </c>
      <c r="E241" s="28">
        <v>42463.781310000006</v>
      </c>
      <c r="F241" s="28">
        <v>45000</v>
      </c>
      <c r="G241" s="28">
        <f t="shared" si="7"/>
        <v>2536.2186899999942</v>
      </c>
      <c r="H241" s="29" t="str">
        <f t="shared" si="8"/>
        <v/>
      </c>
      <c r="I241" s="34">
        <v>1.5000000000000002</v>
      </c>
      <c r="J241" s="36">
        <v>1045.9059435960592</v>
      </c>
      <c r="K241" s="30"/>
      <c r="L241" s="28">
        <v>18436.218689999998</v>
      </c>
      <c r="M241" s="28">
        <v>18436.22</v>
      </c>
      <c r="N241" s="31"/>
      <c r="O241" s="28">
        <v>454.09405640394084</v>
      </c>
      <c r="P241" s="28">
        <v>454.09405640394084</v>
      </c>
      <c r="Q241" s="20"/>
      <c r="R241" s="20"/>
      <c r="S241" s="14"/>
      <c r="T241" s="20"/>
      <c r="U241" s="20"/>
      <c r="V241" s="20"/>
      <c r="W241" s="5"/>
      <c r="X241" s="5"/>
      <c r="Y241" s="6"/>
      <c r="Z241" s="5"/>
      <c r="AA241" s="5"/>
      <c r="AB241" s="5"/>
    </row>
    <row r="242" spans="1:28" ht="15.75">
      <c r="A242" s="2"/>
      <c r="B242" s="24" t="s">
        <v>218</v>
      </c>
      <c r="C242" s="24" t="s">
        <v>495</v>
      </c>
      <c r="D242" s="28">
        <v>1000000</v>
      </c>
      <c r="E242" s="28">
        <v>795075.48622499988</v>
      </c>
      <c r="F242" s="28">
        <v>1000000</v>
      </c>
      <c r="G242" s="28">
        <f t="shared" si="7"/>
        <v>204924.51377500012</v>
      </c>
      <c r="H242" s="29" t="str">
        <f t="shared" si="8"/>
        <v/>
      </c>
      <c r="I242" s="34">
        <v>1.4999999999999998</v>
      </c>
      <c r="J242" s="36">
        <v>1074.9492810353684</v>
      </c>
      <c r="K242" s="30"/>
      <c r="L242" s="28">
        <v>314384.51377500012</v>
      </c>
      <c r="M242" s="28">
        <v>314384.51</v>
      </c>
      <c r="N242" s="31"/>
      <c r="O242" s="28">
        <v>425.05071896463164</v>
      </c>
      <c r="P242" s="28">
        <v>425.05071896463164</v>
      </c>
      <c r="Q242" s="20"/>
      <c r="R242" s="20"/>
      <c r="S242" s="14"/>
      <c r="T242" s="20"/>
      <c r="U242" s="20"/>
      <c r="V242" s="20"/>
      <c r="W242" s="5"/>
      <c r="X242" s="5"/>
      <c r="Y242" s="6"/>
      <c r="Z242" s="5"/>
      <c r="AA242" s="5"/>
      <c r="AB242" s="5"/>
    </row>
    <row r="243" spans="1:28" ht="15.75">
      <c r="A243" s="2"/>
      <c r="B243" s="24" t="s">
        <v>496</v>
      </c>
      <c r="C243" s="24" t="s">
        <v>497</v>
      </c>
      <c r="D243" s="28">
        <v>50000</v>
      </c>
      <c r="E243" s="28">
        <v>50000</v>
      </c>
      <c r="F243" s="28">
        <v>50000</v>
      </c>
      <c r="G243" s="28">
        <f t="shared" si="7"/>
        <v>0</v>
      </c>
      <c r="H243" s="29" t="str">
        <f t="shared" si="8"/>
        <v/>
      </c>
      <c r="I243" s="34">
        <v>1.5</v>
      </c>
      <c r="J243" s="36">
        <v>146.44173996759721</v>
      </c>
      <c r="K243" s="30"/>
      <c r="L243" s="28">
        <v>543047.57392500003</v>
      </c>
      <c r="M243" s="28">
        <v>463400.6</v>
      </c>
      <c r="N243" s="31"/>
      <c r="O243" s="28">
        <v>1353.5582600324028</v>
      </c>
      <c r="P243" s="28">
        <v>1155.0363818943172</v>
      </c>
      <c r="Q243" s="20"/>
      <c r="R243" s="20"/>
      <c r="S243" s="14"/>
      <c r="T243" s="20"/>
      <c r="U243" s="20"/>
      <c r="V243" s="20"/>
      <c r="W243" s="5"/>
      <c r="X243" s="5"/>
      <c r="Y243" s="6"/>
      <c r="Z243" s="5"/>
      <c r="AA243" s="5"/>
      <c r="AB243" s="5"/>
    </row>
    <row r="244" spans="1:28" ht="15.75">
      <c r="A244" s="2"/>
      <c r="B244" s="24" t="s">
        <v>135</v>
      </c>
      <c r="C244" s="24" t="s">
        <v>498</v>
      </c>
      <c r="D244" s="28">
        <v>152000</v>
      </c>
      <c r="E244" s="28">
        <v>152000</v>
      </c>
      <c r="F244" s="28">
        <v>152000</v>
      </c>
      <c r="G244" s="28">
        <f t="shared" si="7"/>
        <v>0</v>
      </c>
      <c r="H244" s="29" t="str">
        <f t="shared" si="8"/>
        <v/>
      </c>
      <c r="I244" s="34">
        <v>1.5</v>
      </c>
      <c r="J244" s="36">
        <v>290.90546251802016</v>
      </c>
      <c r="K244" s="30"/>
      <c r="L244" s="28">
        <v>880644.00637500023</v>
      </c>
      <c r="M244" s="28">
        <v>634063.68000000005</v>
      </c>
      <c r="N244" s="31"/>
      <c r="O244" s="28">
        <v>1209.0945374819798</v>
      </c>
      <c r="P244" s="28">
        <v>870.54806698702544</v>
      </c>
      <c r="Q244" s="20"/>
      <c r="R244" s="20"/>
      <c r="S244" s="14"/>
      <c r="T244" s="20"/>
      <c r="U244" s="20"/>
      <c r="V244" s="20"/>
      <c r="W244" s="5"/>
      <c r="X244" s="5"/>
      <c r="Y244" s="6"/>
      <c r="Z244" s="5"/>
      <c r="AA244" s="5"/>
      <c r="AB244" s="5"/>
    </row>
    <row r="245" spans="1:28" ht="15.75">
      <c r="A245" s="2"/>
      <c r="B245" s="24" t="s">
        <v>220</v>
      </c>
      <c r="C245" s="24" t="s">
        <v>499</v>
      </c>
      <c r="D245" s="28">
        <v>1590688</v>
      </c>
      <c r="E245" s="28">
        <v>1590688</v>
      </c>
      <c r="F245" s="28">
        <v>1590688</v>
      </c>
      <c r="G245" s="28">
        <f t="shared" si="7"/>
        <v>0</v>
      </c>
      <c r="H245" s="29" t="str">
        <f t="shared" si="8"/>
        <v/>
      </c>
      <c r="I245" s="34">
        <v>1.5</v>
      </c>
      <c r="J245" s="36">
        <v>918.30124140928456</v>
      </c>
      <c r="K245" s="30"/>
      <c r="L245" s="28">
        <v>1013825.3153850003</v>
      </c>
      <c r="M245" s="28">
        <v>1007066.48</v>
      </c>
      <c r="N245" s="31"/>
      <c r="O245" s="28">
        <v>581.69875859071544</v>
      </c>
      <c r="P245" s="28">
        <v>577.82076686677726</v>
      </c>
      <c r="Q245" s="20"/>
      <c r="R245" s="20"/>
      <c r="S245" s="14"/>
      <c r="T245" s="20"/>
      <c r="U245" s="20"/>
      <c r="V245" s="20"/>
      <c r="W245" s="5"/>
      <c r="X245" s="5"/>
      <c r="Y245" s="6"/>
      <c r="Z245" s="5"/>
      <c r="AA245" s="5"/>
      <c r="AB245" s="5"/>
    </row>
    <row r="246" spans="1:28" ht="15.75">
      <c r="A246" s="2"/>
      <c r="B246" s="24" t="s">
        <v>138</v>
      </c>
      <c r="C246" s="24" t="s">
        <v>500</v>
      </c>
      <c r="D246" s="28">
        <v>250000</v>
      </c>
      <c r="E246" s="28">
        <v>250000</v>
      </c>
      <c r="F246" s="28">
        <v>250000</v>
      </c>
      <c r="G246" s="28">
        <f t="shared" si="7"/>
        <v>0</v>
      </c>
      <c r="H246" s="29" t="str">
        <f t="shared" si="8"/>
        <v/>
      </c>
      <c r="I246" s="34">
        <v>1.4999999999999998</v>
      </c>
      <c r="J246" s="36">
        <v>1963.7561315842479</v>
      </c>
      <c r="K246" s="30"/>
      <c r="L246" s="28">
        <v>0</v>
      </c>
      <c r="M246" s="28">
        <v>0</v>
      </c>
      <c r="N246" s="31"/>
      <c r="O246" s="28">
        <v>0</v>
      </c>
      <c r="P246" s="28">
        <v>0</v>
      </c>
      <c r="Q246" s="20"/>
      <c r="R246" s="20"/>
      <c r="S246" s="14"/>
      <c r="T246" s="20"/>
      <c r="U246" s="20"/>
      <c r="V246" s="20"/>
      <c r="W246" s="5"/>
      <c r="X246" s="5"/>
      <c r="Y246" s="6"/>
      <c r="Z246" s="5"/>
      <c r="AA246" s="5"/>
      <c r="AB246" s="5"/>
    </row>
    <row r="247" spans="1:28" ht="15.75">
      <c r="A247" s="2"/>
      <c r="B247" s="24" t="s">
        <v>142</v>
      </c>
      <c r="C247" s="24" t="s">
        <v>501</v>
      </c>
      <c r="D247" s="28">
        <v>91000</v>
      </c>
      <c r="E247" s="28">
        <v>74485.719900000011</v>
      </c>
      <c r="F247" s="28">
        <v>91000</v>
      </c>
      <c r="G247" s="28">
        <f t="shared" si="7"/>
        <v>16514.280099999989</v>
      </c>
      <c r="H247" s="29" t="str">
        <f t="shared" si="8"/>
        <v/>
      </c>
      <c r="I247" s="34">
        <v>1.5000000000000002</v>
      </c>
      <c r="J247" s="36">
        <v>807.083323220284</v>
      </c>
      <c r="K247" s="30"/>
      <c r="L247" s="28">
        <v>63949.280099999996</v>
      </c>
      <c r="M247" s="28">
        <v>63949.279999999999</v>
      </c>
      <c r="N247" s="31"/>
      <c r="O247" s="28">
        <v>692.916676779716</v>
      </c>
      <c r="P247" s="28">
        <v>692.916676779716</v>
      </c>
      <c r="Q247" s="20"/>
      <c r="R247" s="20"/>
      <c r="S247" s="14"/>
      <c r="T247" s="20"/>
      <c r="U247" s="20"/>
      <c r="V247" s="20"/>
      <c r="W247" s="5"/>
      <c r="X247" s="5"/>
      <c r="Y247" s="6"/>
      <c r="Z247" s="5"/>
      <c r="AA247" s="5"/>
      <c r="AB247" s="5"/>
    </row>
    <row r="248" spans="1:28" ht="15.75">
      <c r="A248" s="2"/>
      <c r="B248" s="24" t="s">
        <v>145</v>
      </c>
      <c r="C248" s="24" t="s">
        <v>110</v>
      </c>
      <c r="D248" s="28">
        <v>30000</v>
      </c>
      <c r="E248" s="28">
        <v>30000</v>
      </c>
      <c r="F248" s="28">
        <v>30000</v>
      </c>
      <c r="G248" s="28">
        <f t="shared" si="7"/>
        <v>0</v>
      </c>
      <c r="H248" s="29" t="str">
        <f t="shared" si="8"/>
        <v/>
      </c>
      <c r="I248" s="34">
        <v>1.4999999999999998</v>
      </c>
      <c r="J248" s="36">
        <v>1710.4725985263156</v>
      </c>
      <c r="K248" s="30"/>
      <c r="L248" s="28">
        <v>0</v>
      </c>
      <c r="M248" s="28">
        <v>0</v>
      </c>
      <c r="N248" s="31"/>
      <c r="O248" s="28">
        <v>0</v>
      </c>
      <c r="P248" s="28">
        <v>0</v>
      </c>
      <c r="Q248" s="20"/>
      <c r="R248" s="20"/>
      <c r="S248" s="14"/>
      <c r="T248" s="20"/>
      <c r="U248" s="20"/>
      <c r="V248" s="20"/>
      <c r="W248" s="5"/>
      <c r="X248" s="5"/>
      <c r="Y248" s="6"/>
      <c r="Z248" s="5"/>
      <c r="AA248" s="5"/>
      <c r="AB248" s="5"/>
    </row>
    <row r="249" spans="1:28" ht="15.75">
      <c r="A249" s="2"/>
      <c r="B249" s="24" t="s">
        <v>222</v>
      </c>
      <c r="C249" s="24" t="s">
        <v>502</v>
      </c>
      <c r="D249" s="28">
        <v>125000</v>
      </c>
      <c r="E249" s="28">
        <v>125000</v>
      </c>
      <c r="F249" s="28">
        <v>125000</v>
      </c>
      <c r="G249" s="28">
        <f t="shared" si="7"/>
        <v>0</v>
      </c>
      <c r="H249" s="29" t="str">
        <f t="shared" si="8"/>
        <v/>
      </c>
      <c r="I249" s="34">
        <v>1.5</v>
      </c>
      <c r="J249" s="36">
        <v>1205.293512541806</v>
      </c>
      <c r="K249" s="30"/>
      <c r="L249" s="28">
        <v>38771.585490000005</v>
      </c>
      <c r="M249" s="28">
        <v>30500.31</v>
      </c>
      <c r="N249" s="31"/>
      <c r="O249" s="28">
        <v>294.70648745819403</v>
      </c>
      <c r="P249" s="28">
        <v>231.83577013377931</v>
      </c>
      <c r="Q249" s="20"/>
      <c r="R249" s="20"/>
      <c r="S249" s="14"/>
      <c r="T249" s="20"/>
      <c r="U249" s="20"/>
      <c r="V249" s="20"/>
      <c r="W249" s="5"/>
      <c r="X249" s="5"/>
      <c r="Y249" s="6"/>
      <c r="Z249" s="5"/>
      <c r="AA249" s="5"/>
      <c r="AB249" s="5"/>
    </row>
    <row r="250" spans="1:28" ht="15.75">
      <c r="A250" s="2"/>
      <c r="B250" s="24" t="s">
        <v>225</v>
      </c>
      <c r="C250" s="24" t="s">
        <v>503</v>
      </c>
      <c r="D250" s="28">
        <v>287000</v>
      </c>
      <c r="E250" s="28">
        <v>287000</v>
      </c>
      <c r="F250" s="28">
        <v>287000</v>
      </c>
      <c r="G250" s="28">
        <f t="shared" si="7"/>
        <v>0</v>
      </c>
      <c r="H250" s="29" t="str">
        <f t="shared" si="8"/>
        <v/>
      </c>
      <c r="I250" s="34">
        <v>1.5</v>
      </c>
      <c r="J250" s="36">
        <v>639.36901523957135</v>
      </c>
      <c r="K250" s="30"/>
      <c r="L250" s="28">
        <v>399831.94289999991</v>
      </c>
      <c r="M250" s="28">
        <v>386504.21</v>
      </c>
      <c r="N250" s="31"/>
      <c r="O250" s="28">
        <v>860.63098476042865</v>
      </c>
      <c r="P250" s="28">
        <v>831.94328526841434</v>
      </c>
      <c r="Q250" s="20"/>
      <c r="R250" s="20"/>
      <c r="S250" s="14"/>
      <c r="T250" s="20"/>
      <c r="U250" s="20"/>
      <c r="V250" s="20"/>
      <c r="W250" s="5"/>
      <c r="X250" s="5"/>
      <c r="Y250" s="6"/>
      <c r="Z250" s="5"/>
      <c r="AA250" s="5"/>
      <c r="AB250" s="5"/>
    </row>
    <row r="251" spans="1:28" ht="15.75">
      <c r="A251" s="2"/>
      <c r="B251" s="24" t="s">
        <v>228</v>
      </c>
      <c r="C251" s="24" t="s">
        <v>504</v>
      </c>
      <c r="D251" s="28">
        <v>300000</v>
      </c>
      <c r="E251" s="28">
        <v>300000</v>
      </c>
      <c r="F251" s="28">
        <v>300000</v>
      </c>
      <c r="G251" s="28">
        <f t="shared" si="7"/>
        <v>0</v>
      </c>
      <c r="H251" s="29" t="str">
        <f t="shared" si="8"/>
        <v/>
      </c>
      <c r="I251" s="34">
        <v>1.5</v>
      </c>
      <c r="J251" s="36">
        <v>1314.7971652390527</v>
      </c>
      <c r="K251" s="30"/>
      <c r="L251" s="28">
        <v>42378.112649999966</v>
      </c>
      <c r="M251" s="28">
        <v>42378.11</v>
      </c>
      <c r="N251" s="31"/>
      <c r="O251" s="28">
        <v>185.20283476094733</v>
      </c>
      <c r="P251" s="28">
        <v>185.20283476094733</v>
      </c>
      <c r="Q251" s="20"/>
      <c r="R251" s="20"/>
      <c r="S251" s="14"/>
      <c r="T251" s="20"/>
      <c r="U251" s="20"/>
      <c r="V251" s="20"/>
      <c r="W251" s="5"/>
      <c r="X251" s="5"/>
      <c r="Y251" s="6"/>
      <c r="Z251" s="5"/>
      <c r="AA251" s="5"/>
      <c r="AB251" s="5"/>
    </row>
    <row r="252" spans="1:28" ht="15.75">
      <c r="A252" s="2"/>
      <c r="B252" s="24" t="s">
        <v>230</v>
      </c>
      <c r="C252" s="24" t="s">
        <v>505</v>
      </c>
      <c r="D252" s="28">
        <v>1459925</v>
      </c>
      <c r="E252" s="28">
        <v>812786.12873767514</v>
      </c>
      <c r="F252" s="28">
        <v>1459925</v>
      </c>
      <c r="G252" s="28">
        <f t="shared" si="7"/>
        <v>647138.87126232486</v>
      </c>
      <c r="H252" s="29" t="str">
        <f t="shared" si="8"/>
        <v/>
      </c>
      <c r="I252" s="34">
        <v>1.4999999999999998</v>
      </c>
      <c r="J252" s="36">
        <v>857.54120418404023</v>
      </c>
      <c r="K252" s="30"/>
      <c r="L252" s="28">
        <v>608928.87126232474</v>
      </c>
      <c r="M252" s="28">
        <v>608928.87</v>
      </c>
      <c r="N252" s="31"/>
      <c r="O252" s="28">
        <v>642.45879581595977</v>
      </c>
      <c r="P252" s="28">
        <v>642.45879581595977</v>
      </c>
      <c r="Q252" s="20"/>
      <c r="R252" s="20"/>
      <c r="S252" s="14"/>
      <c r="T252" s="20"/>
      <c r="U252" s="20"/>
      <c r="V252" s="20"/>
      <c r="W252" s="5"/>
      <c r="X252" s="5"/>
      <c r="Y252" s="6"/>
      <c r="Z252" s="5"/>
      <c r="AA252" s="5"/>
      <c r="AB252" s="5"/>
    </row>
    <row r="253" spans="1:28" ht="15.75">
      <c r="A253" s="2"/>
      <c r="B253" s="24" t="s">
        <v>506</v>
      </c>
      <c r="C253" s="24" t="s">
        <v>507</v>
      </c>
      <c r="D253" s="28">
        <v>11700000</v>
      </c>
      <c r="E253" s="28">
        <v>5042276.3085000003</v>
      </c>
      <c r="F253" s="28">
        <v>11700000</v>
      </c>
      <c r="G253" s="28">
        <f t="shared" si="7"/>
        <v>6657723.6914999997</v>
      </c>
      <c r="H253" s="29" t="str">
        <f t="shared" si="8"/>
        <v/>
      </c>
      <c r="I253" s="34">
        <v>1.5</v>
      </c>
      <c r="J253" s="36">
        <v>891.98676572566819</v>
      </c>
      <c r="K253" s="30"/>
      <c r="L253" s="28">
        <v>3437013.6914999993</v>
      </c>
      <c r="M253" s="28">
        <v>3437013.69</v>
      </c>
      <c r="N253" s="31"/>
      <c r="O253" s="28">
        <v>608.01323427433181</v>
      </c>
      <c r="P253" s="28">
        <v>608.01323427433181</v>
      </c>
      <c r="Q253" s="20"/>
      <c r="R253" s="20"/>
      <c r="S253" s="14"/>
      <c r="T253" s="20"/>
      <c r="U253" s="20"/>
      <c r="V253" s="20"/>
      <c r="W253" s="5"/>
      <c r="X253" s="5"/>
      <c r="Y253" s="6"/>
      <c r="Z253" s="5"/>
      <c r="AA253" s="5"/>
      <c r="AB253" s="5"/>
    </row>
    <row r="254" spans="1:28" ht="15.75">
      <c r="A254" s="2"/>
      <c r="B254" s="24" t="s">
        <v>233</v>
      </c>
      <c r="C254" s="24" t="s">
        <v>508</v>
      </c>
      <c r="D254" s="28">
        <v>42000000</v>
      </c>
      <c r="E254" s="28">
        <v>19268505.548999999</v>
      </c>
      <c r="F254" s="28">
        <v>42000000</v>
      </c>
      <c r="G254" s="28">
        <f t="shared" si="7"/>
        <v>22731494.451000001</v>
      </c>
      <c r="H254" s="29" t="str">
        <f t="shared" si="8"/>
        <v/>
      </c>
      <c r="I254" s="34">
        <v>1.4999999999999998</v>
      </c>
      <c r="J254" s="36">
        <v>1290.0652948868074</v>
      </c>
      <c r="K254" s="30"/>
      <c r="L254" s="28">
        <v>3135599.4510000036</v>
      </c>
      <c r="M254" s="28">
        <v>3135599.45</v>
      </c>
      <c r="N254" s="31"/>
      <c r="O254" s="28">
        <v>209.93470511319265</v>
      </c>
      <c r="P254" s="28">
        <v>209.93470511319265</v>
      </c>
      <c r="Q254" s="20"/>
      <c r="R254" s="20"/>
      <c r="S254" s="14"/>
      <c r="T254" s="20"/>
      <c r="U254" s="20"/>
      <c r="V254" s="20"/>
      <c r="W254" s="5"/>
      <c r="X254" s="5"/>
      <c r="Y254" s="6"/>
      <c r="Z254" s="5"/>
      <c r="AA254" s="5"/>
      <c r="AB254" s="5"/>
    </row>
    <row r="255" spans="1:28" ht="15.75">
      <c r="A255" s="2"/>
      <c r="B255" s="24" t="s">
        <v>235</v>
      </c>
      <c r="C255" s="24" t="s">
        <v>509</v>
      </c>
      <c r="D255" s="28">
        <v>16547000</v>
      </c>
      <c r="E255" s="28">
        <v>8309157.6449999996</v>
      </c>
      <c r="F255" s="28">
        <v>16547000</v>
      </c>
      <c r="G255" s="28">
        <f t="shared" si="7"/>
        <v>8237842.3550000004</v>
      </c>
      <c r="H255" s="29" t="str">
        <f t="shared" si="8"/>
        <v/>
      </c>
      <c r="I255" s="34">
        <v>1.4999999999999998</v>
      </c>
      <c r="J255" s="36">
        <v>1180.1942539592358</v>
      </c>
      <c r="K255" s="30"/>
      <c r="L255" s="28">
        <v>2251592.3550000004</v>
      </c>
      <c r="M255" s="28">
        <v>2251592.36</v>
      </c>
      <c r="N255" s="31"/>
      <c r="O255" s="28">
        <v>319.80574604076423</v>
      </c>
      <c r="P255" s="28">
        <v>319.80574604076423</v>
      </c>
      <c r="Q255" s="20"/>
      <c r="R255" s="20"/>
      <c r="S255" s="14"/>
      <c r="T255" s="20"/>
      <c r="U255" s="20"/>
      <c r="V255" s="20"/>
      <c r="W255" s="5"/>
      <c r="X255" s="5"/>
      <c r="Y255" s="6"/>
      <c r="Z255" s="5"/>
      <c r="AA255" s="5"/>
      <c r="AB255" s="5"/>
    </row>
    <row r="256" spans="1:28" ht="15.75">
      <c r="A256" s="2"/>
      <c r="B256" s="24" t="s">
        <v>238</v>
      </c>
      <c r="C256" s="24" t="s">
        <v>510</v>
      </c>
      <c r="D256" s="28">
        <v>27100000</v>
      </c>
      <c r="E256" s="28">
        <v>14233753.455</v>
      </c>
      <c r="F256" s="28">
        <v>27100000</v>
      </c>
      <c r="G256" s="28">
        <f t="shared" si="7"/>
        <v>12866246.545</v>
      </c>
      <c r="H256" s="29" t="str">
        <f t="shared" si="8"/>
        <v/>
      </c>
      <c r="I256" s="34">
        <v>1.5</v>
      </c>
      <c r="J256" s="36">
        <v>1476.3298198066445</v>
      </c>
      <c r="K256" s="30"/>
      <c r="L256" s="28">
        <v>228211.54499999995</v>
      </c>
      <c r="M256" s="28">
        <v>228211.55</v>
      </c>
      <c r="N256" s="31"/>
      <c r="O256" s="28">
        <v>23.670180193355463</v>
      </c>
      <c r="P256" s="28">
        <v>23.670180193355463</v>
      </c>
      <c r="Q256" s="20"/>
      <c r="R256" s="20"/>
      <c r="S256" s="14"/>
      <c r="T256" s="20"/>
      <c r="U256" s="20"/>
      <c r="V256" s="20"/>
      <c r="W256" s="5"/>
      <c r="X256" s="5"/>
      <c r="Y256" s="6"/>
      <c r="Z256" s="5"/>
      <c r="AA256" s="5"/>
      <c r="AB256" s="5"/>
    </row>
    <row r="257" spans="1:28" ht="15.75">
      <c r="A257" s="2"/>
      <c r="B257" s="24" t="s">
        <v>511</v>
      </c>
      <c r="C257" s="24" t="s">
        <v>512</v>
      </c>
      <c r="D257" s="28">
        <v>1690000</v>
      </c>
      <c r="E257" s="28">
        <v>853018.06949999998</v>
      </c>
      <c r="F257" s="28">
        <v>1690000</v>
      </c>
      <c r="G257" s="28">
        <f t="shared" si="7"/>
        <v>836981.93050000002</v>
      </c>
      <c r="H257" s="29" t="str">
        <f t="shared" si="8"/>
        <v/>
      </c>
      <c r="I257" s="34">
        <v>1.5</v>
      </c>
      <c r="J257" s="36">
        <v>996.81920852127985</v>
      </c>
      <c r="K257" s="30"/>
      <c r="L257" s="28">
        <v>430591.93050000002</v>
      </c>
      <c r="M257" s="28">
        <v>430591.93</v>
      </c>
      <c r="N257" s="31"/>
      <c r="O257" s="28">
        <v>503.18079147872015</v>
      </c>
      <c r="P257" s="28">
        <v>503.18079147872021</v>
      </c>
      <c r="Q257" s="20"/>
      <c r="R257" s="20"/>
      <c r="S257" s="14"/>
      <c r="T257" s="20"/>
      <c r="U257" s="20"/>
      <c r="V257" s="20"/>
      <c r="W257" s="5"/>
      <c r="X257" s="5"/>
      <c r="Y257" s="6"/>
      <c r="Z257" s="5"/>
      <c r="AA257" s="5"/>
      <c r="AB257" s="5"/>
    </row>
    <row r="258" spans="1:28" ht="15.75">
      <c r="A258" s="2"/>
      <c r="B258" s="24" t="s">
        <v>149</v>
      </c>
      <c r="C258" s="24" t="s">
        <v>513</v>
      </c>
      <c r="D258" s="28">
        <v>2267000</v>
      </c>
      <c r="E258" s="28">
        <v>1725415.3365</v>
      </c>
      <c r="F258" s="28">
        <v>2267000</v>
      </c>
      <c r="G258" s="28">
        <f t="shared" si="7"/>
        <v>541584.66350000002</v>
      </c>
      <c r="H258" s="29" t="str">
        <f t="shared" si="8"/>
        <v/>
      </c>
      <c r="I258" s="34">
        <v>1.5</v>
      </c>
      <c r="J258" s="36">
        <v>1947.267525703387</v>
      </c>
      <c r="K258" s="30"/>
      <c r="L258" s="28">
        <v>0</v>
      </c>
      <c r="M258" s="28">
        <v>0</v>
      </c>
      <c r="N258" s="31"/>
      <c r="O258" s="28">
        <v>0</v>
      </c>
      <c r="P258" s="28">
        <v>0</v>
      </c>
      <c r="Q258" s="20"/>
      <c r="R258" s="20"/>
      <c r="S258" s="14"/>
      <c r="T258" s="20"/>
      <c r="U258" s="20"/>
      <c r="V258" s="20"/>
      <c r="W258" s="5"/>
      <c r="X258" s="5"/>
      <c r="Y258" s="6"/>
      <c r="Z258" s="5"/>
      <c r="AA258" s="5"/>
      <c r="AB258" s="5"/>
    </row>
    <row r="259" spans="1:28" ht="15.75">
      <c r="A259" s="2"/>
      <c r="B259" s="24" t="s">
        <v>514</v>
      </c>
      <c r="C259" s="24" t="s">
        <v>515</v>
      </c>
      <c r="D259" s="28">
        <v>4119985</v>
      </c>
      <c r="E259" s="28">
        <v>1850692.0889999999</v>
      </c>
      <c r="F259" s="28">
        <v>4119985</v>
      </c>
      <c r="G259" s="28">
        <f t="shared" si="7"/>
        <v>2269292.9110000003</v>
      </c>
      <c r="H259" s="29" t="str">
        <f t="shared" si="8"/>
        <v/>
      </c>
      <c r="I259" s="34">
        <v>1.5</v>
      </c>
      <c r="J259" s="36">
        <v>817.34241745720487</v>
      </c>
      <c r="K259" s="30"/>
      <c r="L259" s="28">
        <v>1545727.9110000003</v>
      </c>
      <c r="M259" s="28">
        <v>1545727.91</v>
      </c>
      <c r="N259" s="31"/>
      <c r="O259" s="28">
        <v>682.65758254279513</v>
      </c>
      <c r="P259" s="28">
        <v>682.65758254279513</v>
      </c>
      <c r="Q259" s="20"/>
      <c r="R259" s="20"/>
      <c r="S259" s="14"/>
      <c r="T259" s="20"/>
      <c r="U259" s="20"/>
      <c r="V259" s="20"/>
      <c r="W259" s="5"/>
      <c r="X259" s="5"/>
      <c r="Y259" s="6"/>
      <c r="Z259" s="5"/>
      <c r="AA259" s="5"/>
      <c r="AB259" s="5"/>
    </row>
    <row r="260" spans="1:28" ht="15.75">
      <c r="A260" s="2"/>
      <c r="B260" s="24" t="s">
        <v>516</v>
      </c>
      <c r="C260" s="24" t="s">
        <v>517</v>
      </c>
      <c r="D260" s="28">
        <v>3067927</v>
      </c>
      <c r="E260" s="28">
        <v>1639437.4605</v>
      </c>
      <c r="F260" s="28">
        <v>3067927</v>
      </c>
      <c r="G260" s="28">
        <f t="shared" si="7"/>
        <v>1428489.5395</v>
      </c>
      <c r="H260" s="29" t="str">
        <f t="shared" si="8"/>
        <v/>
      </c>
      <c r="I260" s="34">
        <v>1.5</v>
      </c>
      <c r="J260" s="36">
        <v>1323.5038552203503</v>
      </c>
      <c r="K260" s="30"/>
      <c r="L260" s="28">
        <v>218627.53949999993</v>
      </c>
      <c r="M260" s="28">
        <v>218627.54</v>
      </c>
      <c r="N260" s="31"/>
      <c r="O260" s="28">
        <v>176.49614477964974</v>
      </c>
      <c r="P260" s="28">
        <v>176.49614477964974</v>
      </c>
      <c r="Q260" s="20"/>
      <c r="R260" s="20"/>
      <c r="S260" s="14"/>
      <c r="T260" s="20"/>
      <c r="U260" s="20"/>
      <c r="V260" s="20"/>
      <c r="W260" s="5"/>
      <c r="X260" s="5"/>
      <c r="Y260" s="6"/>
      <c r="Z260" s="5"/>
      <c r="AA260" s="5"/>
      <c r="AB260" s="5"/>
    </row>
    <row r="261" spans="1:28" ht="15.75">
      <c r="A261" s="2"/>
      <c r="B261" s="24" t="s">
        <v>518</v>
      </c>
      <c r="C261" s="24" t="s">
        <v>519</v>
      </c>
      <c r="D261" s="28">
        <v>997000</v>
      </c>
      <c r="E261" s="28">
        <v>660483.01049999997</v>
      </c>
      <c r="F261" s="28">
        <v>997000</v>
      </c>
      <c r="G261" s="28">
        <f t="shared" si="7"/>
        <v>336516.98950000003</v>
      </c>
      <c r="H261" s="29" t="str">
        <f t="shared" si="8"/>
        <v/>
      </c>
      <c r="I261" s="34">
        <v>1.5</v>
      </c>
      <c r="J261" s="36">
        <v>1366.5825463987917</v>
      </c>
      <c r="K261" s="30"/>
      <c r="L261" s="28">
        <v>64481.989499999989</v>
      </c>
      <c r="M261" s="28">
        <v>64481.99</v>
      </c>
      <c r="N261" s="31"/>
      <c r="O261" s="28">
        <v>133.41745360120831</v>
      </c>
      <c r="P261" s="28">
        <v>133.41745360120831</v>
      </c>
      <c r="Q261" s="20"/>
      <c r="R261" s="20"/>
      <c r="S261" s="14"/>
      <c r="T261" s="20"/>
      <c r="U261" s="20"/>
      <c r="V261" s="20"/>
      <c r="W261" s="5"/>
      <c r="X261" s="5"/>
      <c r="Y261" s="6"/>
      <c r="Z261" s="5"/>
      <c r="AA261" s="5"/>
      <c r="AB261" s="5"/>
    </row>
    <row r="262" spans="1:28" ht="15.75">
      <c r="A262" s="2"/>
      <c r="B262" s="24" t="s">
        <v>152</v>
      </c>
      <c r="C262" s="24" t="s">
        <v>520</v>
      </c>
      <c r="D262" s="28">
        <v>230730</v>
      </c>
      <c r="E262" s="28">
        <v>105550</v>
      </c>
      <c r="F262" s="28">
        <v>105550</v>
      </c>
      <c r="G262" s="28">
        <f t="shared" si="7"/>
        <v>0</v>
      </c>
      <c r="H262" s="29" t="str">
        <f t="shared" si="8"/>
        <v/>
      </c>
      <c r="I262" s="34">
        <v>1.0658839565700955</v>
      </c>
      <c r="J262" s="36">
        <v>2500</v>
      </c>
      <c r="K262" s="30"/>
      <c r="L262" s="28">
        <v>0</v>
      </c>
      <c r="M262" s="28">
        <v>0</v>
      </c>
      <c r="N262" s="31"/>
      <c r="O262" s="28">
        <v>0</v>
      </c>
      <c r="P262" s="28">
        <v>0</v>
      </c>
      <c r="Q262" s="20"/>
      <c r="R262" s="20"/>
      <c r="S262" s="14"/>
      <c r="T262" s="20"/>
      <c r="U262" s="20"/>
      <c r="V262" s="20"/>
      <c r="W262" s="5"/>
      <c r="X262" s="5"/>
      <c r="Y262" s="6"/>
      <c r="Z262" s="5"/>
      <c r="AA262" s="5"/>
      <c r="AB262" s="5"/>
    </row>
    <row r="263" spans="1:28" ht="15.75">
      <c r="A263" s="2"/>
      <c r="B263" s="24" t="s">
        <v>240</v>
      </c>
      <c r="C263" s="24" t="s">
        <v>521</v>
      </c>
      <c r="D263" s="28">
        <v>11687674</v>
      </c>
      <c r="E263" s="28">
        <v>5293462.6169999996</v>
      </c>
      <c r="F263" s="28">
        <v>11687674</v>
      </c>
      <c r="G263" s="28">
        <f t="shared" si="7"/>
        <v>6394211.3830000004</v>
      </c>
      <c r="H263" s="29" t="str">
        <f t="shared" si="8"/>
        <v/>
      </c>
      <c r="I263" s="34">
        <v>1.4999999999999998</v>
      </c>
      <c r="J263" s="36">
        <v>926.5579476075784</v>
      </c>
      <c r="K263" s="30"/>
      <c r="L263" s="28">
        <v>3276097.3830000004</v>
      </c>
      <c r="M263" s="28">
        <v>3276097.38</v>
      </c>
      <c r="N263" s="31"/>
      <c r="O263" s="28">
        <v>573.4420523924216</v>
      </c>
      <c r="P263" s="28">
        <v>573.4420523924216</v>
      </c>
      <c r="Q263" s="20"/>
      <c r="R263" s="20"/>
      <c r="S263" s="14"/>
      <c r="T263" s="20"/>
      <c r="U263" s="20"/>
      <c r="V263" s="20"/>
      <c r="W263" s="5"/>
      <c r="X263" s="5"/>
      <c r="Y263" s="6"/>
      <c r="Z263" s="5"/>
      <c r="AA263" s="5"/>
      <c r="AB263" s="5"/>
    </row>
    <row r="264" spans="1:28" ht="15.75">
      <c r="A264" s="2"/>
      <c r="B264" s="24" t="s">
        <v>156</v>
      </c>
      <c r="C264" s="24" t="s">
        <v>522</v>
      </c>
      <c r="D264" s="28">
        <v>2300000</v>
      </c>
      <c r="E264" s="28">
        <v>1643456.6984999999</v>
      </c>
      <c r="F264" s="28">
        <v>2300000</v>
      </c>
      <c r="G264" s="28">
        <f t="shared" si="7"/>
        <v>656543.30150000006</v>
      </c>
      <c r="H264" s="29" t="str">
        <f t="shared" si="8"/>
        <v/>
      </c>
      <c r="I264" s="34">
        <v>1.5</v>
      </c>
      <c r="J264" s="36">
        <v>1153.149193090044</v>
      </c>
      <c r="K264" s="30"/>
      <c r="L264" s="28">
        <v>494328.30150000018</v>
      </c>
      <c r="M264" s="28">
        <v>494328.3</v>
      </c>
      <c r="N264" s="31"/>
      <c r="O264" s="28">
        <v>346.85080690995596</v>
      </c>
      <c r="P264" s="28">
        <v>346.85080690995596</v>
      </c>
      <c r="Q264" s="20"/>
      <c r="R264" s="20"/>
      <c r="S264" s="14"/>
      <c r="T264" s="20"/>
      <c r="U264" s="20"/>
      <c r="V264" s="20"/>
      <c r="W264" s="5"/>
      <c r="X264" s="5"/>
      <c r="Y264" s="6"/>
      <c r="Z264" s="5"/>
      <c r="AA264" s="5"/>
      <c r="AB264" s="5"/>
    </row>
    <row r="265" spans="1:28" ht="15.75">
      <c r="A265" s="2"/>
      <c r="B265" s="24" t="s">
        <v>523</v>
      </c>
      <c r="C265" s="24" t="s">
        <v>524</v>
      </c>
      <c r="D265" s="28">
        <v>688031</v>
      </c>
      <c r="E265" s="28">
        <v>344515</v>
      </c>
      <c r="F265" s="28">
        <v>344515</v>
      </c>
      <c r="G265" s="28">
        <f t="shared" si="7"/>
        <v>0</v>
      </c>
      <c r="H265" s="29" t="str">
        <f t="shared" si="8"/>
        <v/>
      </c>
      <c r="I265" s="34">
        <v>1.5</v>
      </c>
      <c r="J265" s="36">
        <v>1745.1094998013114</v>
      </c>
      <c r="K265" s="30"/>
      <c r="L265" s="28">
        <v>0</v>
      </c>
      <c r="M265" s="28">
        <v>0</v>
      </c>
      <c r="N265" s="31"/>
      <c r="O265" s="28">
        <v>0</v>
      </c>
      <c r="P265" s="28">
        <v>0</v>
      </c>
      <c r="Q265" s="20"/>
      <c r="R265" s="20"/>
      <c r="S265" s="14"/>
      <c r="T265" s="20"/>
      <c r="U265" s="20"/>
      <c r="V265" s="20"/>
      <c r="W265" s="5"/>
      <c r="X265" s="5"/>
      <c r="Y265" s="6"/>
      <c r="Z265" s="5"/>
      <c r="AA265" s="5"/>
      <c r="AB265" s="5"/>
    </row>
    <row r="266" spans="1:28" ht="15.75">
      <c r="A266" s="2"/>
      <c r="B266" s="24" t="s">
        <v>525</v>
      </c>
      <c r="C266" s="24" t="s">
        <v>502</v>
      </c>
      <c r="D266" s="28">
        <v>2300000</v>
      </c>
      <c r="E266" s="28">
        <v>1034560.5870000001</v>
      </c>
      <c r="F266" s="28">
        <v>1040158</v>
      </c>
      <c r="G266" s="28">
        <f t="shared" ref="G266:G303" si="9">F266-E266</f>
        <v>5597.4129999999423</v>
      </c>
      <c r="H266" s="29" t="str">
        <f t="shared" ref="H266:H303" si="10">IF(AND(D266&gt;F266,E266&gt;F266),"*","")</f>
        <v/>
      </c>
      <c r="I266" s="34">
        <v>1.5</v>
      </c>
      <c r="J266" s="36">
        <v>1383.3798047736846</v>
      </c>
      <c r="K266" s="30"/>
      <c r="L266" s="28">
        <v>87214.413000000015</v>
      </c>
      <c r="M266" s="28">
        <v>87214.41</v>
      </c>
      <c r="N266" s="31"/>
      <c r="O266" s="28">
        <v>116.62019522631545</v>
      </c>
      <c r="P266" s="28">
        <v>116.62019522631545</v>
      </c>
      <c r="Q266" s="20"/>
      <c r="R266" s="20"/>
      <c r="S266" s="14"/>
      <c r="T266" s="20"/>
      <c r="U266" s="20"/>
      <c r="V266" s="20"/>
      <c r="W266" s="5"/>
      <c r="X266" s="5"/>
      <c r="Y266" s="6"/>
      <c r="Z266" s="5"/>
      <c r="AA266" s="5"/>
      <c r="AB266" s="5"/>
    </row>
    <row r="267" spans="1:28" ht="15.75">
      <c r="A267" s="2"/>
      <c r="B267" s="24" t="s">
        <v>242</v>
      </c>
      <c r="C267" s="24" t="s">
        <v>526</v>
      </c>
      <c r="D267" s="28">
        <v>520846</v>
      </c>
      <c r="E267" s="28">
        <v>266519.98050000001</v>
      </c>
      <c r="F267" s="28">
        <v>322096</v>
      </c>
      <c r="G267" s="28">
        <f t="shared" si="9"/>
        <v>55576.019499999995</v>
      </c>
      <c r="H267" s="29" t="str">
        <f t="shared" si="10"/>
        <v/>
      </c>
      <c r="I267" s="34">
        <v>1.5</v>
      </c>
      <c r="J267" s="36">
        <v>1018.3790474188988</v>
      </c>
      <c r="K267" s="30"/>
      <c r="L267" s="28">
        <v>126045.01949999998</v>
      </c>
      <c r="M267" s="28">
        <v>126045.02</v>
      </c>
      <c r="N267" s="31"/>
      <c r="O267" s="28">
        <v>481.62095258110116</v>
      </c>
      <c r="P267" s="28">
        <v>481.62095258110116</v>
      </c>
      <c r="Q267" s="20"/>
      <c r="R267" s="20"/>
      <c r="S267" s="14"/>
      <c r="T267" s="20"/>
      <c r="U267" s="20"/>
      <c r="V267" s="20"/>
      <c r="W267" s="5"/>
      <c r="X267" s="5"/>
      <c r="Y267" s="6"/>
      <c r="Z267" s="5"/>
      <c r="AA267" s="5"/>
      <c r="AB267" s="5"/>
    </row>
    <row r="268" spans="1:28" ht="15.75">
      <c r="A268" s="2"/>
      <c r="B268" s="24" t="s">
        <v>527</v>
      </c>
      <c r="C268" s="24" t="s">
        <v>528</v>
      </c>
      <c r="D268" s="28">
        <v>560600</v>
      </c>
      <c r="E268" s="28">
        <v>553086</v>
      </c>
      <c r="F268" s="28">
        <v>553086</v>
      </c>
      <c r="G268" s="28">
        <f t="shared" si="9"/>
        <v>0</v>
      </c>
      <c r="H268" s="29" t="str">
        <f t="shared" si="10"/>
        <v/>
      </c>
      <c r="I268" s="34">
        <v>1.5</v>
      </c>
      <c r="J268" s="36">
        <v>2294.0243224878086</v>
      </c>
      <c r="K268" s="30"/>
      <c r="L268" s="28">
        <v>0</v>
      </c>
      <c r="M268" s="28">
        <v>0</v>
      </c>
      <c r="N268" s="31"/>
      <c r="O268" s="28">
        <v>0</v>
      </c>
      <c r="P268" s="28">
        <v>0</v>
      </c>
      <c r="Q268" s="20"/>
      <c r="R268" s="20"/>
      <c r="S268" s="14"/>
      <c r="T268" s="20"/>
      <c r="U268" s="20"/>
      <c r="V268" s="20"/>
      <c r="W268" s="5"/>
      <c r="X268" s="5"/>
      <c r="Y268" s="6"/>
      <c r="Z268" s="5"/>
      <c r="AA268" s="5"/>
      <c r="AB268" s="5"/>
    </row>
    <row r="269" spans="1:28" ht="15.75">
      <c r="A269" s="2"/>
      <c r="B269" s="24" t="s">
        <v>529</v>
      </c>
      <c r="C269" s="24" t="s">
        <v>530</v>
      </c>
      <c r="D269" s="28">
        <v>34900000</v>
      </c>
      <c r="E269" s="28">
        <v>23695450.1745</v>
      </c>
      <c r="F269" s="28">
        <v>34900000</v>
      </c>
      <c r="G269" s="28">
        <f t="shared" si="9"/>
        <v>11204549.8255</v>
      </c>
      <c r="H269" s="29" t="str">
        <f t="shared" si="10"/>
        <v/>
      </c>
      <c r="I269" s="34">
        <v>1.5</v>
      </c>
      <c r="J269" s="36">
        <v>2070.9963907488223</v>
      </c>
      <c r="K269" s="30"/>
      <c r="L269" s="28">
        <v>0</v>
      </c>
      <c r="M269" s="28">
        <v>0</v>
      </c>
      <c r="N269" s="31"/>
      <c r="O269" s="28">
        <v>0</v>
      </c>
      <c r="P269" s="28">
        <v>0</v>
      </c>
      <c r="Q269" s="20"/>
      <c r="R269" s="20"/>
      <c r="S269" s="14"/>
      <c r="T269" s="20"/>
      <c r="U269" s="20"/>
      <c r="V269" s="20"/>
      <c r="W269" s="5"/>
      <c r="X269" s="5"/>
      <c r="Y269" s="6"/>
      <c r="Z269" s="5"/>
      <c r="AA269" s="5"/>
      <c r="AB269" s="5"/>
    </row>
    <row r="270" spans="1:28" ht="15.75">
      <c r="A270" s="2"/>
      <c r="B270" s="24" t="s">
        <v>531</v>
      </c>
      <c r="C270" s="24" t="s">
        <v>532</v>
      </c>
      <c r="D270" s="28">
        <v>15060000</v>
      </c>
      <c r="E270" s="28">
        <v>7177057.6500000004</v>
      </c>
      <c r="F270" s="28">
        <v>15060000</v>
      </c>
      <c r="G270" s="28">
        <f t="shared" si="9"/>
        <v>7882942.3499999996</v>
      </c>
      <c r="H270" s="29" t="str">
        <f t="shared" si="10"/>
        <v/>
      </c>
      <c r="I270" s="34">
        <v>1.5</v>
      </c>
      <c r="J270" s="36">
        <v>1436.6959361669333</v>
      </c>
      <c r="K270" s="30"/>
      <c r="L270" s="28">
        <v>316237.3499999998</v>
      </c>
      <c r="M270" s="28">
        <v>316237.34999999998</v>
      </c>
      <c r="N270" s="31"/>
      <c r="O270" s="28">
        <v>63.304063833066721</v>
      </c>
      <c r="P270" s="28">
        <v>63.304063833066721</v>
      </c>
      <c r="Q270" s="20"/>
      <c r="R270" s="20"/>
      <c r="S270" s="14"/>
      <c r="T270" s="20"/>
      <c r="U270" s="20"/>
      <c r="V270" s="20"/>
      <c r="W270" s="5"/>
      <c r="X270" s="5"/>
      <c r="Y270" s="6"/>
      <c r="Z270" s="5"/>
      <c r="AA270" s="5"/>
      <c r="AB270" s="5"/>
    </row>
    <row r="271" spans="1:28" ht="15.75">
      <c r="A271" s="2"/>
      <c r="B271" s="24" t="s">
        <v>533</v>
      </c>
      <c r="C271" s="24" t="s">
        <v>534</v>
      </c>
      <c r="D271" s="28">
        <v>7340000</v>
      </c>
      <c r="E271" s="28">
        <v>5462275</v>
      </c>
      <c r="F271" s="28">
        <v>5503375</v>
      </c>
      <c r="G271" s="28">
        <f t="shared" si="9"/>
        <v>41100</v>
      </c>
      <c r="H271" s="29" t="str">
        <f t="shared" si="10"/>
        <v/>
      </c>
      <c r="I271" s="34">
        <v>1.2731148877711773</v>
      </c>
      <c r="J271" s="36">
        <v>2500</v>
      </c>
      <c r="K271" s="30"/>
      <c r="L271" s="28">
        <v>0</v>
      </c>
      <c r="M271" s="28">
        <v>0</v>
      </c>
      <c r="N271" s="31"/>
      <c r="O271" s="28">
        <v>0</v>
      </c>
      <c r="P271" s="28">
        <v>0</v>
      </c>
      <c r="Q271" s="20"/>
      <c r="R271" s="20"/>
      <c r="S271" s="14"/>
      <c r="T271" s="20"/>
      <c r="U271" s="20"/>
      <c r="V271" s="20"/>
      <c r="W271" s="5"/>
      <c r="X271" s="5"/>
      <c r="Y271" s="6"/>
      <c r="Z271" s="5"/>
      <c r="AA271" s="5"/>
      <c r="AB271" s="5"/>
    </row>
    <row r="272" spans="1:28" ht="15.75">
      <c r="A272" s="2"/>
      <c r="B272" s="24" t="s">
        <v>535</v>
      </c>
      <c r="C272" s="24" t="s">
        <v>536</v>
      </c>
      <c r="D272" s="28">
        <v>6250000</v>
      </c>
      <c r="E272" s="28">
        <v>3921856.6260000002</v>
      </c>
      <c r="F272" s="28">
        <v>6250000</v>
      </c>
      <c r="G272" s="28">
        <f t="shared" si="9"/>
        <v>2328143.3739999998</v>
      </c>
      <c r="H272" s="29" t="str">
        <f t="shared" si="10"/>
        <v/>
      </c>
      <c r="I272" s="34">
        <v>1.5</v>
      </c>
      <c r="J272" s="36">
        <v>1229.3720400109087</v>
      </c>
      <c r="K272" s="30"/>
      <c r="L272" s="28">
        <v>863338.37399999995</v>
      </c>
      <c r="M272" s="28">
        <v>863338.37</v>
      </c>
      <c r="N272" s="31"/>
      <c r="O272" s="28">
        <v>270.62795998909132</v>
      </c>
      <c r="P272" s="28">
        <v>270.62795998909132</v>
      </c>
      <c r="Q272" s="20"/>
      <c r="R272" s="20"/>
      <c r="S272" s="14"/>
      <c r="T272" s="20"/>
      <c r="U272" s="20"/>
      <c r="V272" s="20"/>
      <c r="W272" s="5"/>
      <c r="X272" s="5"/>
      <c r="Y272" s="6"/>
      <c r="Z272" s="5"/>
      <c r="AA272" s="5"/>
      <c r="AB272" s="5"/>
    </row>
    <row r="273" spans="1:28" ht="15.75">
      <c r="A273" s="2"/>
      <c r="B273" s="24" t="s">
        <v>537</v>
      </c>
      <c r="C273" s="24" t="s">
        <v>538</v>
      </c>
      <c r="D273" s="28">
        <v>4225000</v>
      </c>
      <c r="E273" s="28">
        <v>1994946.3345000001</v>
      </c>
      <c r="F273" s="28">
        <v>4225000</v>
      </c>
      <c r="G273" s="28">
        <f t="shared" si="9"/>
        <v>2230053.6655000001</v>
      </c>
      <c r="H273" s="29" t="str">
        <f t="shared" si="10"/>
        <v/>
      </c>
      <c r="I273" s="34">
        <v>1.5</v>
      </c>
      <c r="J273" s="36">
        <v>1138.9995572341265</v>
      </c>
      <c r="K273" s="30"/>
      <c r="L273" s="28">
        <v>632288.66549999965</v>
      </c>
      <c r="M273" s="28">
        <v>632288.67000000004</v>
      </c>
      <c r="N273" s="31"/>
      <c r="O273" s="28">
        <v>361.00044276587346</v>
      </c>
      <c r="P273" s="28">
        <v>361.00044276587346</v>
      </c>
      <c r="Q273" s="20"/>
      <c r="R273" s="20"/>
      <c r="S273" s="14"/>
      <c r="T273" s="20"/>
      <c r="U273" s="20"/>
      <c r="V273" s="20"/>
      <c r="W273" s="5"/>
      <c r="X273" s="5"/>
      <c r="Y273" s="6"/>
      <c r="Z273" s="5"/>
      <c r="AA273" s="5"/>
      <c r="AB273" s="5"/>
    </row>
    <row r="274" spans="1:28" ht="15.75">
      <c r="A274" s="2"/>
      <c r="B274" s="24" t="s">
        <v>539</v>
      </c>
      <c r="C274" s="24" t="s">
        <v>540</v>
      </c>
      <c r="D274" s="28">
        <v>3900000</v>
      </c>
      <c r="E274" s="28">
        <v>1672292.5455</v>
      </c>
      <c r="F274" s="28">
        <v>3900000</v>
      </c>
      <c r="G274" s="28">
        <f t="shared" si="9"/>
        <v>2227707.4545</v>
      </c>
      <c r="H274" s="29" t="str">
        <f t="shared" si="10"/>
        <v/>
      </c>
      <c r="I274" s="34">
        <v>1.5</v>
      </c>
      <c r="J274" s="36">
        <v>958.62499527076989</v>
      </c>
      <c r="K274" s="30"/>
      <c r="L274" s="28">
        <v>944412.45450000011</v>
      </c>
      <c r="M274" s="28">
        <v>944412.45</v>
      </c>
      <c r="N274" s="31"/>
      <c r="O274" s="28">
        <v>541.37500472923011</v>
      </c>
      <c r="P274" s="28">
        <v>541.37500472923011</v>
      </c>
      <c r="Q274" s="20"/>
      <c r="R274" s="20"/>
      <c r="S274" s="14"/>
      <c r="T274" s="20"/>
      <c r="U274" s="20"/>
      <c r="V274" s="20"/>
      <c r="W274" s="5"/>
      <c r="X274" s="5"/>
      <c r="Y274" s="6"/>
      <c r="Z274" s="5"/>
      <c r="AA274" s="5"/>
      <c r="AB274" s="5"/>
    </row>
    <row r="275" spans="1:28" ht="15.75">
      <c r="A275" s="2"/>
      <c r="B275" s="24" t="s">
        <v>541</v>
      </c>
      <c r="C275" s="24" t="s">
        <v>542</v>
      </c>
      <c r="D275" s="28">
        <v>5970000</v>
      </c>
      <c r="E275" s="28">
        <v>2782405.4610000001</v>
      </c>
      <c r="F275" s="28">
        <v>5970000</v>
      </c>
      <c r="G275" s="28">
        <f t="shared" si="9"/>
        <v>3187594.5389999999</v>
      </c>
      <c r="H275" s="29" t="str">
        <f t="shared" si="10"/>
        <v/>
      </c>
      <c r="I275" s="34">
        <v>1.5</v>
      </c>
      <c r="J275" s="36">
        <v>1536.4087184839148</v>
      </c>
      <c r="K275" s="30"/>
      <c r="L275" s="28">
        <v>0</v>
      </c>
      <c r="M275" s="28">
        <v>0</v>
      </c>
      <c r="N275" s="31"/>
      <c r="O275" s="28">
        <v>0</v>
      </c>
      <c r="P275" s="28">
        <v>0</v>
      </c>
      <c r="Q275" s="20"/>
      <c r="R275" s="20"/>
      <c r="S275" s="14"/>
      <c r="T275" s="20"/>
      <c r="U275" s="20"/>
      <c r="V275" s="20"/>
      <c r="W275" s="5"/>
      <c r="X275" s="5"/>
      <c r="Y275" s="6"/>
      <c r="Z275" s="5"/>
      <c r="AA275" s="5"/>
      <c r="AB275" s="5"/>
    </row>
    <row r="276" spans="1:28" ht="15.75">
      <c r="A276" s="2"/>
      <c r="B276" s="24" t="s">
        <v>244</v>
      </c>
      <c r="C276" s="24" t="s">
        <v>543</v>
      </c>
      <c r="D276" s="28">
        <v>614000</v>
      </c>
      <c r="E276" s="28">
        <v>156575</v>
      </c>
      <c r="F276" s="28">
        <v>614000</v>
      </c>
      <c r="G276" s="28">
        <f t="shared" si="9"/>
        <v>457425</v>
      </c>
      <c r="H276" s="29" t="str">
        <f t="shared" si="10"/>
        <v/>
      </c>
      <c r="I276" s="34">
        <v>0.77259726223603598</v>
      </c>
      <c r="J276" s="36">
        <v>2500</v>
      </c>
      <c r="K276" s="30"/>
      <c r="L276" s="28">
        <v>0</v>
      </c>
      <c r="M276" s="28">
        <v>0</v>
      </c>
      <c r="N276" s="31"/>
      <c r="O276" s="28">
        <v>0</v>
      </c>
      <c r="P276" s="28">
        <v>0</v>
      </c>
      <c r="Q276" s="20"/>
      <c r="R276" s="20"/>
      <c r="S276" s="14"/>
      <c r="T276" s="20"/>
      <c r="U276" s="20"/>
      <c r="V276" s="20"/>
      <c r="W276" s="5"/>
      <c r="X276" s="5"/>
      <c r="Y276" s="6"/>
      <c r="Z276" s="5"/>
      <c r="AA276" s="5"/>
      <c r="AB276" s="5"/>
    </row>
    <row r="277" spans="1:28" ht="15.75">
      <c r="A277" s="2"/>
      <c r="B277" s="24" t="s">
        <v>159</v>
      </c>
      <c r="C277" s="24" t="s">
        <v>544</v>
      </c>
      <c r="D277" s="28">
        <v>170000</v>
      </c>
      <c r="E277" s="28">
        <v>71200.182000000001</v>
      </c>
      <c r="F277" s="28">
        <v>170000</v>
      </c>
      <c r="G277" s="28">
        <f t="shared" si="9"/>
        <v>98799.817999999999</v>
      </c>
      <c r="H277" s="29" t="str">
        <f t="shared" si="10"/>
        <v/>
      </c>
      <c r="I277" s="34">
        <v>1.5</v>
      </c>
      <c r="J277" s="36">
        <v>1353.6156273764259</v>
      </c>
      <c r="K277" s="30"/>
      <c r="L277" s="28">
        <v>7699.8179999999984</v>
      </c>
      <c r="M277" s="28">
        <v>7699.82</v>
      </c>
      <c r="N277" s="31"/>
      <c r="O277" s="28">
        <v>146.38437262357411</v>
      </c>
      <c r="P277" s="28">
        <v>146.38437262357411</v>
      </c>
      <c r="Q277" s="20"/>
      <c r="R277" s="20"/>
      <c r="S277" s="14"/>
      <c r="T277" s="20"/>
      <c r="U277" s="20"/>
      <c r="V277" s="20"/>
      <c r="W277" s="5"/>
      <c r="X277" s="5"/>
      <c r="Y277" s="6"/>
      <c r="Z277" s="5"/>
      <c r="AA277" s="5"/>
      <c r="AB277" s="5"/>
    </row>
    <row r="278" spans="1:28" ht="15.75">
      <c r="A278" s="2"/>
      <c r="B278" s="24" t="s">
        <v>545</v>
      </c>
      <c r="C278" s="24" t="s">
        <v>546</v>
      </c>
      <c r="D278" s="28">
        <v>127000</v>
      </c>
      <c r="E278" s="28">
        <v>119783.40300000001</v>
      </c>
      <c r="F278" s="28">
        <v>127000</v>
      </c>
      <c r="G278" s="28">
        <f t="shared" si="9"/>
        <v>7216.5969999999943</v>
      </c>
      <c r="H278" s="29" t="str">
        <f t="shared" si="10"/>
        <v/>
      </c>
      <c r="I278" s="34">
        <v>1.5</v>
      </c>
      <c r="J278" s="36">
        <v>623.35243026644469</v>
      </c>
      <c r="K278" s="30"/>
      <c r="L278" s="28">
        <v>168456.59699999998</v>
      </c>
      <c r="M278" s="28">
        <v>168456.6</v>
      </c>
      <c r="N278" s="31"/>
      <c r="O278" s="28">
        <v>876.64756973355531</v>
      </c>
      <c r="P278" s="28">
        <v>876.64756973355531</v>
      </c>
      <c r="Q278" s="20"/>
      <c r="R278" s="20"/>
      <c r="S278" s="14"/>
      <c r="T278" s="20"/>
      <c r="U278" s="20"/>
      <c r="V278" s="20"/>
      <c r="W278" s="5"/>
      <c r="X278" s="5"/>
      <c r="Y278" s="6"/>
      <c r="Z278" s="5"/>
      <c r="AA278" s="5"/>
      <c r="AB278" s="5"/>
    </row>
    <row r="279" spans="1:28" ht="15.75">
      <c r="A279" s="2"/>
      <c r="B279" s="24" t="s">
        <v>547</v>
      </c>
      <c r="C279" s="24" t="s">
        <v>548</v>
      </c>
      <c r="D279" s="28">
        <v>5500000</v>
      </c>
      <c r="E279" s="28">
        <v>3402950.7390000001</v>
      </c>
      <c r="F279" s="28">
        <v>5500000</v>
      </c>
      <c r="G279" s="28">
        <f t="shared" si="9"/>
        <v>2097049.2609999999</v>
      </c>
      <c r="H279" s="29" t="str">
        <f t="shared" si="10"/>
        <v/>
      </c>
      <c r="I279" s="34">
        <v>1.5</v>
      </c>
      <c r="J279" s="36">
        <v>1193.498526605968</v>
      </c>
      <c r="K279" s="30"/>
      <c r="L279" s="28">
        <v>873909.26099999982</v>
      </c>
      <c r="M279" s="28">
        <v>873909.26</v>
      </c>
      <c r="N279" s="31"/>
      <c r="O279" s="28">
        <v>306.50147339403202</v>
      </c>
      <c r="P279" s="28">
        <v>306.50147339403202</v>
      </c>
      <c r="Q279" s="20"/>
      <c r="R279" s="20"/>
      <c r="S279" s="14"/>
      <c r="T279" s="20"/>
      <c r="U279" s="20"/>
      <c r="V279" s="20"/>
      <c r="W279" s="5"/>
      <c r="X279" s="5"/>
      <c r="Y279" s="6"/>
      <c r="Z279" s="5"/>
      <c r="AA279" s="5"/>
      <c r="AB279" s="5"/>
    </row>
    <row r="280" spans="1:28" ht="15.75">
      <c r="A280" s="2"/>
      <c r="B280" s="24" t="s">
        <v>247</v>
      </c>
      <c r="C280" s="24" t="s">
        <v>549</v>
      </c>
      <c r="D280" s="28">
        <v>750000</v>
      </c>
      <c r="E280" s="28">
        <v>656441.28449999995</v>
      </c>
      <c r="F280" s="28">
        <v>750000</v>
      </c>
      <c r="G280" s="28">
        <f t="shared" si="9"/>
        <v>93558.715500000049</v>
      </c>
      <c r="H280" s="29" t="str">
        <f t="shared" si="10"/>
        <v/>
      </c>
      <c r="I280" s="34">
        <v>1.4999999999999998</v>
      </c>
      <c r="J280" s="36">
        <v>1146.3420028290025</v>
      </c>
      <c r="K280" s="30"/>
      <c r="L280" s="28">
        <v>202518.71550000002</v>
      </c>
      <c r="M280" s="28">
        <v>202518.72</v>
      </c>
      <c r="N280" s="31"/>
      <c r="O280" s="28">
        <v>353.65799717099753</v>
      </c>
      <c r="P280" s="28">
        <v>353.65799717099753</v>
      </c>
      <c r="Q280" s="20"/>
      <c r="R280" s="20"/>
      <c r="S280" s="14"/>
      <c r="T280" s="20"/>
      <c r="U280" s="20"/>
      <c r="V280" s="20"/>
      <c r="W280" s="5"/>
      <c r="X280" s="5"/>
      <c r="Y280" s="6"/>
      <c r="Z280" s="5"/>
      <c r="AA280" s="5"/>
      <c r="AB280" s="5"/>
    </row>
    <row r="281" spans="1:28" ht="15.75">
      <c r="A281" s="2"/>
      <c r="B281" s="24" t="s">
        <v>550</v>
      </c>
      <c r="C281" s="24" t="s">
        <v>551</v>
      </c>
      <c r="D281" s="28">
        <v>270000</v>
      </c>
      <c r="E281" s="28">
        <v>201168.22349999999</v>
      </c>
      <c r="F281" s="28">
        <v>270000</v>
      </c>
      <c r="G281" s="28">
        <f t="shared" si="9"/>
        <v>68831.776500000007</v>
      </c>
      <c r="H281" s="29" t="str">
        <f t="shared" si="10"/>
        <v/>
      </c>
      <c r="I281" s="34">
        <v>1.5</v>
      </c>
      <c r="J281" s="36">
        <v>1101.3863865316177</v>
      </c>
      <c r="K281" s="30"/>
      <c r="L281" s="28">
        <v>72806.776500000022</v>
      </c>
      <c r="M281" s="28">
        <v>72806.78</v>
      </c>
      <c r="N281" s="31"/>
      <c r="O281" s="28">
        <v>398.61361346838225</v>
      </c>
      <c r="P281" s="28">
        <v>398.61361346838225</v>
      </c>
      <c r="Q281" s="20"/>
      <c r="R281" s="20"/>
      <c r="S281" s="14"/>
      <c r="T281" s="20"/>
      <c r="U281" s="20"/>
      <c r="V281" s="20"/>
      <c r="W281" s="5"/>
      <c r="X281" s="5"/>
      <c r="Y281" s="6"/>
      <c r="Z281" s="5"/>
      <c r="AA281" s="5"/>
      <c r="AB281" s="5"/>
    </row>
    <row r="282" spans="1:28" ht="15.75">
      <c r="A282" s="2"/>
      <c r="B282" s="24" t="s">
        <v>552</v>
      </c>
      <c r="C282" s="24" t="s">
        <v>553</v>
      </c>
      <c r="D282" s="28">
        <v>165000</v>
      </c>
      <c r="E282" s="28">
        <v>131426.736</v>
      </c>
      <c r="F282" s="28">
        <v>165000</v>
      </c>
      <c r="G282" s="28">
        <f t="shared" si="9"/>
        <v>33573.263999999996</v>
      </c>
      <c r="H282" s="29" t="str">
        <f t="shared" si="10"/>
        <v/>
      </c>
      <c r="I282" s="34">
        <v>1.5</v>
      </c>
      <c r="J282" s="36">
        <v>1170.7352218065205</v>
      </c>
      <c r="K282" s="30"/>
      <c r="L282" s="28">
        <v>36963.26400000001</v>
      </c>
      <c r="M282" s="28">
        <v>36963.26</v>
      </c>
      <c r="N282" s="31"/>
      <c r="O282" s="28">
        <v>329.26477819347951</v>
      </c>
      <c r="P282" s="28">
        <v>329.26477819347951</v>
      </c>
      <c r="Q282" s="20"/>
      <c r="R282" s="20"/>
      <c r="S282" s="14"/>
      <c r="T282" s="20"/>
      <c r="U282" s="20"/>
      <c r="V282" s="20"/>
      <c r="W282" s="5"/>
      <c r="X282" s="5"/>
      <c r="Y282" s="6"/>
      <c r="Z282" s="5"/>
      <c r="AA282" s="5"/>
      <c r="AB282" s="5"/>
    </row>
    <row r="283" spans="1:28" ht="15.75">
      <c r="A283" s="2"/>
      <c r="B283" s="24" t="s">
        <v>162</v>
      </c>
      <c r="C283" s="24" t="s">
        <v>554</v>
      </c>
      <c r="D283" s="28">
        <v>110000</v>
      </c>
      <c r="E283" s="28">
        <v>65077.012499999997</v>
      </c>
      <c r="F283" s="28">
        <v>110000</v>
      </c>
      <c r="G283" s="28">
        <f t="shared" si="9"/>
        <v>44922.987500000003</v>
      </c>
      <c r="H283" s="29" t="str">
        <f t="shared" si="10"/>
        <v/>
      </c>
      <c r="I283" s="34">
        <v>1.5</v>
      </c>
      <c r="J283" s="36">
        <v>1364.2979559748426</v>
      </c>
      <c r="K283" s="30"/>
      <c r="L283" s="28">
        <v>6472.9875000000093</v>
      </c>
      <c r="M283" s="28">
        <v>6472.99</v>
      </c>
      <c r="N283" s="31"/>
      <c r="O283" s="28">
        <v>135.70204402515742</v>
      </c>
      <c r="P283" s="28">
        <v>135.70204402515742</v>
      </c>
      <c r="Q283" s="20"/>
      <c r="R283" s="20"/>
      <c r="S283" s="14"/>
      <c r="T283" s="20"/>
      <c r="U283" s="20"/>
      <c r="V283" s="20"/>
      <c r="W283" s="5"/>
      <c r="X283" s="5"/>
      <c r="Y283" s="6"/>
      <c r="Z283" s="5"/>
      <c r="AA283" s="5"/>
      <c r="AB283" s="5"/>
    </row>
    <row r="284" spans="1:28" ht="15.75">
      <c r="A284" s="2"/>
      <c r="B284" s="24" t="s">
        <v>555</v>
      </c>
      <c r="C284" s="24" t="s">
        <v>556</v>
      </c>
      <c r="D284" s="28">
        <v>496935</v>
      </c>
      <c r="E284" s="28">
        <v>229769.886</v>
      </c>
      <c r="F284" s="28">
        <v>496935</v>
      </c>
      <c r="G284" s="28">
        <f t="shared" si="9"/>
        <v>267165.114</v>
      </c>
      <c r="H284" s="29" t="str">
        <f t="shared" si="10"/>
        <v/>
      </c>
      <c r="I284" s="34">
        <v>1.5</v>
      </c>
      <c r="J284" s="36">
        <v>1540.6321979348265</v>
      </c>
      <c r="K284" s="30"/>
      <c r="L284" s="28">
        <v>0</v>
      </c>
      <c r="M284" s="28">
        <v>0</v>
      </c>
      <c r="N284" s="31"/>
      <c r="O284" s="28">
        <v>0</v>
      </c>
      <c r="P284" s="28">
        <v>0</v>
      </c>
      <c r="Q284" s="20"/>
      <c r="R284" s="20"/>
      <c r="S284" s="14"/>
      <c r="T284" s="20"/>
      <c r="U284" s="20"/>
      <c r="V284" s="20"/>
      <c r="W284" s="5"/>
      <c r="X284" s="5"/>
      <c r="Y284" s="6"/>
      <c r="Z284" s="5"/>
      <c r="AA284" s="5"/>
      <c r="AB284" s="5"/>
    </row>
    <row r="285" spans="1:28" ht="15.75">
      <c r="A285" s="2"/>
      <c r="B285" s="24" t="s">
        <v>557</v>
      </c>
      <c r="C285" s="24" t="s">
        <v>558</v>
      </c>
      <c r="D285" s="28">
        <v>370000</v>
      </c>
      <c r="E285" s="28">
        <v>177880.78649999999</v>
      </c>
      <c r="F285" s="28">
        <v>370000</v>
      </c>
      <c r="G285" s="28">
        <f t="shared" si="9"/>
        <v>192119.21350000001</v>
      </c>
      <c r="H285" s="29" t="str">
        <f t="shared" si="10"/>
        <v/>
      </c>
      <c r="I285" s="34">
        <v>1.4999999999999998</v>
      </c>
      <c r="J285" s="36">
        <v>1993.5087582651572</v>
      </c>
      <c r="K285" s="30"/>
      <c r="L285" s="28">
        <v>0</v>
      </c>
      <c r="M285" s="28">
        <v>0</v>
      </c>
      <c r="N285" s="31"/>
      <c r="O285" s="28">
        <v>0</v>
      </c>
      <c r="P285" s="28">
        <v>0</v>
      </c>
      <c r="Q285" s="20"/>
      <c r="R285" s="20"/>
      <c r="S285" s="14"/>
      <c r="T285" s="20"/>
      <c r="U285" s="20"/>
      <c r="V285" s="20"/>
      <c r="W285" s="5"/>
      <c r="X285" s="5"/>
      <c r="Y285" s="6"/>
      <c r="Z285" s="5"/>
      <c r="AA285" s="5"/>
      <c r="AB285" s="5"/>
    </row>
    <row r="286" spans="1:28" ht="15.75">
      <c r="A286" s="2"/>
      <c r="B286" s="24" t="s">
        <v>559</v>
      </c>
      <c r="C286" s="24" t="s">
        <v>560</v>
      </c>
      <c r="D286" s="28">
        <v>305000</v>
      </c>
      <c r="E286" s="28">
        <v>262252.20600000001</v>
      </c>
      <c r="F286" s="28">
        <v>305000</v>
      </c>
      <c r="G286" s="28">
        <f t="shared" si="9"/>
        <v>42747.793999999994</v>
      </c>
      <c r="H286" s="29" t="str">
        <f t="shared" si="10"/>
        <v/>
      </c>
      <c r="I286" s="34">
        <v>1.5</v>
      </c>
      <c r="J286" s="36">
        <v>1533.5489503537806</v>
      </c>
      <c r="K286" s="30"/>
      <c r="L286" s="28">
        <v>0</v>
      </c>
      <c r="M286" s="28">
        <v>0</v>
      </c>
      <c r="N286" s="31"/>
      <c r="O286" s="28">
        <v>0</v>
      </c>
      <c r="P286" s="28">
        <v>0</v>
      </c>
      <c r="Q286" s="20"/>
      <c r="R286" s="20"/>
      <c r="S286" s="14"/>
      <c r="T286" s="20"/>
      <c r="U286" s="20"/>
      <c r="V286" s="20"/>
      <c r="W286" s="5"/>
      <c r="X286" s="5"/>
      <c r="Y286" s="6"/>
      <c r="Z286" s="5"/>
      <c r="AA286" s="5"/>
      <c r="AB286" s="5"/>
    </row>
    <row r="287" spans="1:28" ht="15.75">
      <c r="A287" s="2"/>
      <c r="B287" s="24" t="s">
        <v>249</v>
      </c>
      <c r="C287" s="24" t="s">
        <v>561</v>
      </c>
      <c r="D287" s="28">
        <v>510000</v>
      </c>
      <c r="E287" s="28">
        <v>330636.45150000002</v>
      </c>
      <c r="F287" s="28">
        <v>510000</v>
      </c>
      <c r="G287" s="28">
        <f t="shared" si="9"/>
        <v>179363.54849999998</v>
      </c>
      <c r="H287" s="29" t="str">
        <f t="shared" si="10"/>
        <v/>
      </c>
      <c r="I287" s="34">
        <v>1.5</v>
      </c>
      <c r="J287" s="36">
        <v>2195.7527659715765</v>
      </c>
      <c r="K287" s="30"/>
      <c r="L287" s="28">
        <v>0</v>
      </c>
      <c r="M287" s="28">
        <v>0</v>
      </c>
      <c r="N287" s="31"/>
      <c r="O287" s="28">
        <v>0</v>
      </c>
      <c r="P287" s="28">
        <v>0</v>
      </c>
      <c r="Q287" s="20"/>
      <c r="R287" s="20"/>
      <c r="S287" s="14"/>
      <c r="T287" s="20"/>
      <c r="U287" s="20"/>
      <c r="V287" s="20"/>
      <c r="W287" s="5"/>
      <c r="X287" s="5"/>
      <c r="Y287" s="6"/>
      <c r="Z287" s="5"/>
      <c r="AA287" s="5"/>
      <c r="AB287" s="5"/>
    </row>
    <row r="288" spans="1:28" ht="15.75">
      <c r="A288" s="2"/>
      <c r="B288" s="24" t="s">
        <v>252</v>
      </c>
      <c r="C288" s="24" t="s">
        <v>562</v>
      </c>
      <c r="D288" s="28">
        <v>676000</v>
      </c>
      <c r="E288" s="28">
        <v>259791.4185</v>
      </c>
      <c r="F288" s="28">
        <v>676000</v>
      </c>
      <c r="G288" s="28">
        <f t="shared" si="9"/>
        <v>416208.58149999997</v>
      </c>
      <c r="H288" s="29" t="str">
        <f t="shared" si="10"/>
        <v/>
      </c>
      <c r="I288" s="34">
        <v>1.5</v>
      </c>
      <c r="J288" s="36">
        <v>2282.8771397188048</v>
      </c>
      <c r="K288" s="30"/>
      <c r="L288" s="28">
        <v>0</v>
      </c>
      <c r="M288" s="28">
        <v>0</v>
      </c>
      <c r="N288" s="31"/>
      <c r="O288" s="28">
        <v>0</v>
      </c>
      <c r="P288" s="28">
        <v>0</v>
      </c>
      <c r="Q288" s="20"/>
      <c r="R288" s="20"/>
      <c r="S288" s="14"/>
      <c r="T288" s="20"/>
      <c r="U288" s="20"/>
      <c r="V288" s="20"/>
      <c r="W288" s="5"/>
      <c r="X288" s="5"/>
      <c r="Y288" s="6"/>
      <c r="Z288" s="5"/>
      <c r="AA288" s="5"/>
      <c r="AB288" s="5"/>
    </row>
    <row r="289" spans="1:28" ht="15.75">
      <c r="A289" s="2"/>
      <c r="B289" s="24" t="s">
        <v>166</v>
      </c>
      <c r="C289" s="24" t="s">
        <v>563</v>
      </c>
      <c r="D289" s="28">
        <v>922500</v>
      </c>
      <c r="E289" s="28">
        <v>785355.22349999996</v>
      </c>
      <c r="F289" s="28">
        <v>922500</v>
      </c>
      <c r="G289" s="28">
        <f t="shared" si="9"/>
        <v>137144.77650000004</v>
      </c>
      <c r="H289" s="29" t="str">
        <f t="shared" si="10"/>
        <v/>
      </c>
      <c r="I289" s="34">
        <v>1.5</v>
      </c>
      <c r="J289" s="36">
        <v>1030.4605761408666</v>
      </c>
      <c r="K289" s="30"/>
      <c r="L289" s="28">
        <v>357854.77649999992</v>
      </c>
      <c r="M289" s="28">
        <v>357854.78</v>
      </c>
      <c r="N289" s="31"/>
      <c r="O289" s="28">
        <v>469.53942385913342</v>
      </c>
      <c r="P289" s="28">
        <v>469.53942385913342</v>
      </c>
      <c r="Q289" s="20"/>
      <c r="R289" s="20"/>
      <c r="S289" s="14"/>
      <c r="T289" s="20"/>
      <c r="U289" s="20"/>
      <c r="V289" s="20"/>
      <c r="W289" s="5"/>
      <c r="X289" s="5"/>
      <c r="Y289" s="6"/>
      <c r="Z289" s="5"/>
      <c r="AA289" s="5"/>
      <c r="AB289" s="5"/>
    </row>
    <row r="290" spans="1:28" ht="15.75">
      <c r="A290" s="2"/>
      <c r="B290" s="24" t="s">
        <v>564</v>
      </c>
      <c r="C290" s="24" t="s">
        <v>565</v>
      </c>
      <c r="D290" s="28">
        <v>3099000</v>
      </c>
      <c r="E290" s="28">
        <v>1407051.9352500001</v>
      </c>
      <c r="F290" s="28">
        <v>3099000</v>
      </c>
      <c r="G290" s="28">
        <f t="shared" si="9"/>
        <v>1691948.0647499999</v>
      </c>
      <c r="H290" s="29" t="str">
        <f t="shared" si="10"/>
        <v/>
      </c>
      <c r="I290" s="34">
        <v>1.5</v>
      </c>
      <c r="J290" s="36">
        <v>1102.3424384215227</v>
      </c>
      <c r="K290" s="30"/>
      <c r="L290" s="28">
        <v>507578.06474999996</v>
      </c>
      <c r="M290" s="28">
        <v>507578.06</v>
      </c>
      <c r="N290" s="31"/>
      <c r="O290" s="28">
        <v>397.65756157847727</v>
      </c>
      <c r="P290" s="28">
        <v>397.65756157847727</v>
      </c>
      <c r="Q290" s="20"/>
      <c r="R290" s="20"/>
      <c r="S290" s="14"/>
      <c r="T290" s="20"/>
      <c r="U290" s="20"/>
      <c r="V290" s="20"/>
      <c r="W290" s="5"/>
      <c r="X290" s="5"/>
      <c r="Y290" s="6"/>
      <c r="Z290" s="5"/>
      <c r="AA290" s="5"/>
      <c r="AB290" s="5"/>
    </row>
    <row r="291" spans="1:28" ht="15.75">
      <c r="A291" s="2"/>
      <c r="B291" s="24" t="s">
        <v>255</v>
      </c>
      <c r="C291" s="24" t="s">
        <v>566</v>
      </c>
      <c r="D291" s="28">
        <v>14400000</v>
      </c>
      <c r="E291" s="28">
        <v>7997845.7340000002</v>
      </c>
      <c r="F291" s="28">
        <v>14400000</v>
      </c>
      <c r="G291" s="28">
        <f t="shared" si="9"/>
        <v>6402154.2659999998</v>
      </c>
      <c r="H291" s="29" t="str">
        <f t="shared" si="10"/>
        <v/>
      </c>
      <c r="I291" s="34">
        <v>1.5</v>
      </c>
      <c r="J291" s="36">
        <v>500.13074024904466</v>
      </c>
      <c r="K291" s="30"/>
      <c r="L291" s="28">
        <v>15989419.265999999</v>
      </c>
      <c r="M291" s="28">
        <v>15989419.27</v>
      </c>
      <c r="N291" s="31"/>
      <c r="O291" s="28">
        <v>999.86925975095528</v>
      </c>
      <c r="P291" s="28">
        <v>999.86925975095528</v>
      </c>
      <c r="Q291" s="20"/>
      <c r="R291" s="20"/>
      <c r="S291" s="14"/>
      <c r="T291" s="20"/>
      <c r="U291" s="20"/>
      <c r="V291" s="20"/>
      <c r="W291" s="5"/>
      <c r="X291" s="5"/>
      <c r="Y291" s="6"/>
      <c r="Z291" s="5"/>
      <c r="AA291" s="5"/>
      <c r="AB291" s="5"/>
    </row>
    <row r="292" spans="1:28" ht="15.75">
      <c r="A292" s="2"/>
      <c r="B292" s="24" t="s">
        <v>258</v>
      </c>
      <c r="C292" s="24" t="s">
        <v>487</v>
      </c>
      <c r="D292" s="28">
        <v>3462000</v>
      </c>
      <c r="E292" s="28">
        <v>2528829.7485000002</v>
      </c>
      <c r="F292" s="28">
        <v>2636505</v>
      </c>
      <c r="G292" s="28">
        <f t="shared" si="9"/>
        <v>107675.25149999978</v>
      </c>
      <c r="H292" s="29" t="str">
        <f t="shared" si="10"/>
        <v/>
      </c>
      <c r="I292" s="34">
        <v>1.5</v>
      </c>
      <c r="J292" s="36">
        <v>796.38649500217298</v>
      </c>
      <c r="K292" s="30"/>
      <c r="L292" s="28">
        <v>2234240.2515000002</v>
      </c>
      <c r="M292" s="28">
        <v>2234240.25</v>
      </c>
      <c r="N292" s="31"/>
      <c r="O292" s="28">
        <v>703.61350499782702</v>
      </c>
      <c r="P292" s="28">
        <v>703.61350499782702</v>
      </c>
      <c r="Q292" s="20"/>
      <c r="R292" s="20"/>
      <c r="S292" s="14"/>
      <c r="T292" s="20"/>
      <c r="U292" s="20"/>
      <c r="V292" s="20"/>
      <c r="W292" s="5"/>
      <c r="X292" s="5"/>
      <c r="Y292" s="6"/>
      <c r="Z292" s="5"/>
      <c r="AA292" s="5"/>
      <c r="AB292" s="5"/>
    </row>
    <row r="293" spans="1:28" ht="15.75">
      <c r="A293" s="2"/>
      <c r="B293" s="24" t="s">
        <v>567</v>
      </c>
      <c r="C293" s="24" t="s">
        <v>568</v>
      </c>
      <c r="D293" s="28">
        <v>5730736</v>
      </c>
      <c r="E293" s="28">
        <v>2706072.3764999998</v>
      </c>
      <c r="F293" s="28">
        <v>5730736</v>
      </c>
      <c r="G293" s="28">
        <f t="shared" si="9"/>
        <v>3024663.6235000002</v>
      </c>
      <c r="H293" s="29" t="str">
        <f t="shared" si="10"/>
        <v/>
      </c>
      <c r="I293" s="34">
        <v>1.4999999999999998</v>
      </c>
      <c r="J293" s="36">
        <v>742.01379694702121</v>
      </c>
      <c r="K293" s="30"/>
      <c r="L293" s="28">
        <v>2764322.6234999998</v>
      </c>
      <c r="M293" s="28">
        <v>2764322.62</v>
      </c>
      <c r="N293" s="31"/>
      <c r="O293" s="28">
        <v>757.98620305297879</v>
      </c>
      <c r="P293" s="28">
        <v>757.98620305297879</v>
      </c>
      <c r="Q293" s="20"/>
      <c r="R293" s="20"/>
      <c r="S293" s="14"/>
      <c r="T293" s="20"/>
      <c r="U293" s="20"/>
      <c r="V293" s="20"/>
      <c r="W293" s="5"/>
      <c r="X293" s="5"/>
      <c r="Y293" s="6"/>
      <c r="Z293" s="5"/>
      <c r="AA293" s="5"/>
      <c r="AB293" s="5"/>
    </row>
    <row r="294" spans="1:28" ht="15.75">
      <c r="A294" s="2"/>
      <c r="B294" s="24" t="s">
        <v>569</v>
      </c>
      <c r="C294" s="24" t="s">
        <v>570</v>
      </c>
      <c r="D294" s="28">
        <v>320000</v>
      </c>
      <c r="E294" s="28">
        <v>318143.75099999999</v>
      </c>
      <c r="F294" s="28">
        <v>320000</v>
      </c>
      <c r="G294" s="28">
        <f t="shared" si="9"/>
        <v>1856.2490000000107</v>
      </c>
      <c r="H294" s="29" t="str">
        <f t="shared" si="10"/>
        <v/>
      </c>
      <c r="I294" s="34">
        <v>1.5</v>
      </c>
      <c r="J294" s="36">
        <v>365.75814651307161</v>
      </c>
      <c r="K294" s="30"/>
      <c r="L294" s="28">
        <v>986586.24900000019</v>
      </c>
      <c r="M294" s="28">
        <v>986586.25</v>
      </c>
      <c r="N294" s="31"/>
      <c r="O294" s="28">
        <v>1134.2418534869284</v>
      </c>
      <c r="P294" s="28">
        <v>1134.2418534869284</v>
      </c>
      <c r="Q294" s="20"/>
      <c r="R294" s="20"/>
      <c r="S294" s="14"/>
      <c r="T294" s="20"/>
      <c r="U294" s="20"/>
      <c r="V294" s="20"/>
      <c r="W294" s="5"/>
      <c r="X294" s="5"/>
      <c r="Y294" s="6"/>
      <c r="Z294" s="5"/>
      <c r="AA294" s="5"/>
      <c r="AB294" s="5"/>
    </row>
    <row r="295" spans="1:28" ht="15.75">
      <c r="A295" s="2"/>
      <c r="B295" s="24" t="s">
        <v>571</v>
      </c>
      <c r="C295" s="24" t="s">
        <v>572</v>
      </c>
      <c r="D295" s="28">
        <v>1660000</v>
      </c>
      <c r="E295" s="28">
        <v>1354799.7720000001</v>
      </c>
      <c r="F295" s="28">
        <v>1500000</v>
      </c>
      <c r="G295" s="28">
        <f t="shared" si="9"/>
        <v>145200.22799999989</v>
      </c>
      <c r="H295" s="29" t="str">
        <f t="shared" si="10"/>
        <v/>
      </c>
      <c r="I295" s="34">
        <v>1.5</v>
      </c>
      <c r="J295" s="36">
        <v>368.65099291976645</v>
      </c>
      <c r="K295" s="30"/>
      <c r="L295" s="28">
        <v>4157730.2280000001</v>
      </c>
      <c r="M295" s="28">
        <v>4157730.23</v>
      </c>
      <c r="N295" s="31"/>
      <c r="O295" s="28">
        <v>1131.3490070802336</v>
      </c>
      <c r="P295" s="28">
        <v>1131.3490070802336</v>
      </c>
      <c r="Q295" s="20"/>
      <c r="R295" s="20"/>
      <c r="S295" s="14"/>
      <c r="T295" s="20"/>
      <c r="U295" s="20"/>
      <c r="V295" s="20"/>
      <c r="W295" s="5"/>
      <c r="X295" s="5"/>
      <c r="Y295" s="6"/>
      <c r="Z295" s="5"/>
      <c r="AA295" s="5"/>
      <c r="AB295" s="5"/>
    </row>
    <row r="296" spans="1:28" ht="15.75">
      <c r="A296" s="2"/>
      <c r="B296" s="24" t="s">
        <v>573</v>
      </c>
      <c r="C296" s="24" t="s">
        <v>574</v>
      </c>
      <c r="D296" s="28">
        <v>2582904</v>
      </c>
      <c r="E296" s="28">
        <v>2235001.3229999999</v>
      </c>
      <c r="F296" s="28">
        <v>2582904</v>
      </c>
      <c r="G296" s="28">
        <f t="shared" si="9"/>
        <v>347902.67700000014</v>
      </c>
      <c r="H296" s="29" t="str">
        <f t="shared" si="10"/>
        <v/>
      </c>
      <c r="I296" s="34">
        <v>1.4999999999999998</v>
      </c>
      <c r="J296" s="36">
        <v>332.10072125993139</v>
      </c>
      <c r="K296" s="30"/>
      <c r="L296" s="28">
        <v>7859833.6770000011</v>
      </c>
      <c r="M296" s="28">
        <v>7859833.6799999997</v>
      </c>
      <c r="N296" s="31"/>
      <c r="O296" s="28">
        <v>1167.8992787400687</v>
      </c>
      <c r="P296" s="28">
        <v>1167.8992787400687</v>
      </c>
      <c r="Q296" s="20"/>
      <c r="R296" s="20"/>
      <c r="S296" s="14"/>
      <c r="T296" s="20"/>
      <c r="U296" s="20"/>
      <c r="V296" s="20"/>
      <c r="W296" s="5"/>
      <c r="X296" s="5"/>
      <c r="Y296" s="6"/>
      <c r="Z296" s="5"/>
      <c r="AA296" s="5"/>
      <c r="AB296" s="5"/>
    </row>
    <row r="297" spans="1:28" ht="15.75">
      <c r="A297" s="2"/>
      <c r="B297" s="24" t="s">
        <v>575</v>
      </c>
      <c r="C297" s="24" t="s">
        <v>576</v>
      </c>
      <c r="D297" s="28">
        <v>1320000</v>
      </c>
      <c r="E297" s="28">
        <v>978949.17749999999</v>
      </c>
      <c r="F297" s="28">
        <v>1320000</v>
      </c>
      <c r="G297" s="28">
        <f t="shared" si="9"/>
        <v>341050.82250000001</v>
      </c>
      <c r="H297" s="29" t="str">
        <f t="shared" si="10"/>
        <v/>
      </c>
      <c r="I297" s="34">
        <v>1.5</v>
      </c>
      <c r="J297" s="36">
        <v>232.95556659448397</v>
      </c>
      <c r="K297" s="30"/>
      <c r="L297" s="28">
        <v>5324500.8224999998</v>
      </c>
      <c r="M297" s="28">
        <v>5324500.82</v>
      </c>
      <c r="N297" s="31"/>
      <c r="O297" s="28">
        <v>1267.044433405516</v>
      </c>
      <c r="P297" s="28">
        <v>1267.044433405516</v>
      </c>
      <c r="Q297" s="20"/>
      <c r="R297" s="20"/>
      <c r="S297" s="14"/>
      <c r="T297" s="20"/>
      <c r="U297" s="20"/>
      <c r="V297" s="20"/>
      <c r="W297" s="5"/>
      <c r="X297" s="5"/>
      <c r="Y297" s="6"/>
      <c r="Z297" s="5"/>
      <c r="AA297" s="5"/>
      <c r="AB297" s="5"/>
    </row>
    <row r="298" spans="1:28" ht="15.75">
      <c r="A298" s="2"/>
      <c r="B298" s="24" t="s">
        <v>577</v>
      </c>
      <c r="C298" s="24" t="s">
        <v>578</v>
      </c>
      <c r="D298" s="28">
        <v>1400000</v>
      </c>
      <c r="E298" s="28">
        <v>817036.73400000005</v>
      </c>
      <c r="F298" s="28">
        <v>1400000</v>
      </c>
      <c r="G298" s="28">
        <f t="shared" si="9"/>
        <v>582963.26599999995</v>
      </c>
      <c r="H298" s="29" t="str">
        <f t="shared" si="10"/>
        <v/>
      </c>
      <c r="I298" s="34">
        <v>1.5</v>
      </c>
      <c r="J298" s="36">
        <v>728.89184338005055</v>
      </c>
      <c r="K298" s="30"/>
      <c r="L298" s="28">
        <v>864358.26599999995</v>
      </c>
      <c r="M298" s="28">
        <v>864358.27</v>
      </c>
      <c r="N298" s="31"/>
      <c r="O298" s="28">
        <v>771.10815661994945</v>
      </c>
      <c r="P298" s="28">
        <v>771.10815661994945</v>
      </c>
      <c r="Q298" s="20"/>
      <c r="R298" s="20"/>
      <c r="S298" s="14"/>
      <c r="T298" s="20"/>
      <c r="U298" s="20"/>
      <c r="V298" s="20"/>
      <c r="W298" s="5"/>
      <c r="X298" s="5"/>
      <c r="Y298" s="6"/>
      <c r="Z298" s="5"/>
      <c r="AA298" s="5"/>
      <c r="AB298" s="5"/>
    </row>
    <row r="299" spans="1:28" ht="15.75">
      <c r="A299" s="2"/>
      <c r="B299" s="24" t="s">
        <v>579</v>
      </c>
      <c r="C299" s="24" t="s">
        <v>580</v>
      </c>
      <c r="D299" s="28">
        <v>626000</v>
      </c>
      <c r="E299" s="28">
        <v>529566.23100000003</v>
      </c>
      <c r="F299" s="28">
        <v>626000</v>
      </c>
      <c r="G299" s="28">
        <f t="shared" si="9"/>
        <v>96433.768999999971</v>
      </c>
      <c r="H299" s="29" t="str">
        <f t="shared" si="10"/>
        <v/>
      </c>
      <c r="I299" s="34">
        <v>1.5</v>
      </c>
      <c r="J299" s="36">
        <v>370.73306427336308</v>
      </c>
      <c r="K299" s="30"/>
      <c r="L299" s="28">
        <v>1613078.7689999999</v>
      </c>
      <c r="M299" s="28">
        <v>1613078.77</v>
      </c>
      <c r="N299" s="31"/>
      <c r="O299" s="28">
        <v>1129.2669357266368</v>
      </c>
      <c r="P299" s="28">
        <v>1129.2669357266368</v>
      </c>
      <c r="Q299" s="20"/>
      <c r="R299" s="20"/>
      <c r="S299" s="14"/>
      <c r="T299" s="20"/>
      <c r="U299" s="20"/>
      <c r="V299" s="20"/>
      <c r="W299" s="5"/>
      <c r="X299" s="5"/>
      <c r="Y299" s="6"/>
      <c r="Z299" s="5"/>
      <c r="AA299" s="5"/>
      <c r="AB299" s="5"/>
    </row>
    <row r="300" spans="1:28" ht="15.75">
      <c r="A300" s="2"/>
      <c r="B300" s="24" t="s">
        <v>581</v>
      </c>
      <c r="C300" s="24" t="s">
        <v>582</v>
      </c>
      <c r="D300" s="28">
        <v>900000</v>
      </c>
      <c r="E300" s="28">
        <v>719957.63699999999</v>
      </c>
      <c r="F300" s="28">
        <v>900000</v>
      </c>
      <c r="G300" s="28">
        <f t="shared" si="9"/>
        <v>180042.36300000001</v>
      </c>
      <c r="H300" s="29" t="str">
        <f t="shared" si="10"/>
        <v/>
      </c>
      <c r="I300" s="34">
        <v>1.5</v>
      </c>
      <c r="J300" s="36">
        <v>558.58734026953425</v>
      </c>
      <c r="K300" s="30"/>
      <c r="L300" s="28">
        <v>1213377.3630000001</v>
      </c>
      <c r="M300" s="28">
        <v>1213377.3600000001</v>
      </c>
      <c r="N300" s="31"/>
      <c r="O300" s="28">
        <v>941.41265973046575</v>
      </c>
      <c r="P300" s="28">
        <v>941.41265973046575</v>
      </c>
      <c r="Q300" s="20"/>
      <c r="R300" s="20"/>
      <c r="S300" s="14"/>
      <c r="T300" s="20"/>
      <c r="U300" s="20"/>
      <c r="V300" s="20"/>
      <c r="W300" s="5"/>
      <c r="X300" s="5"/>
      <c r="Y300" s="6"/>
      <c r="Z300" s="5"/>
      <c r="AA300" s="5"/>
      <c r="AB300" s="5"/>
    </row>
    <row r="301" spans="1:28" ht="15.75">
      <c r="A301" s="2"/>
      <c r="B301" s="24" t="s">
        <v>583</v>
      </c>
      <c r="C301" s="24" t="s">
        <v>584</v>
      </c>
      <c r="D301" s="28">
        <v>1200000</v>
      </c>
      <c r="E301" s="28">
        <v>1112474.6745</v>
      </c>
      <c r="F301" s="28">
        <v>1200000</v>
      </c>
      <c r="G301" s="28">
        <f t="shared" si="9"/>
        <v>87525.325500000035</v>
      </c>
      <c r="H301" s="29" t="str">
        <f t="shared" si="10"/>
        <v/>
      </c>
      <c r="I301" s="34">
        <v>1.5</v>
      </c>
      <c r="J301" s="36">
        <v>332.70171139675091</v>
      </c>
      <c r="K301" s="30"/>
      <c r="L301" s="28">
        <v>3903165.3255000007</v>
      </c>
      <c r="M301" s="28">
        <v>3903165.33</v>
      </c>
      <c r="N301" s="31"/>
      <c r="O301" s="28">
        <v>1167.2982886032491</v>
      </c>
      <c r="P301" s="28">
        <v>1167.2982886032491</v>
      </c>
      <c r="Q301" s="20"/>
      <c r="R301" s="20"/>
      <c r="S301" s="14"/>
      <c r="T301" s="20"/>
      <c r="U301" s="20"/>
      <c r="V301" s="20"/>
      <c r="W301" s="5"/>
      <c r="X301" s="5"/>
      <c r="Y301" s="6"/>
      <c r="Z301" s="5"/>
      <c r="AA301" s="5"/>
      <c r="AB301" s="5"/>
    </row>
    <row r="302" spans="1:28" ht="15.75">
      <c r="A302" s="2"/>
      <c r="B302" s="24" t="s">
        <v>585</v>
      </c>
      <c r="C302" s="24" t="s">
        <v>490</v>
      </c>
      <c r="D302" s="28">
        <v>5965626</v>
      </c>
      <c r="E302" s="28">
        <v>4578238.3185000001</v>
      </c>
      <c r="F302" s="28">
        <v>5965626</v>
      </c>
      <c r="G302" s="28">
        <f t="shared" si="9"/>
        <v>1387387.6814999999</v>
      </c>
      <c r="H302" s="29" t="str">
        <f t="shared" si="10"/>
        <v/>
      </c>
      <c r="I302" s="34">
        <v>1.5</v>
      </c>
      <c r="J302" s="36">
        <v>867.47339611987866</v>
      </c>
      <c r="K302" s="30"/>
      <c r="L302" s="28">
        <v>3338266.6814999999</v>
      </c>
      <c r="M302" s="28">
        <v>3338266.68</v>
      </c>
      <c r="N302" s="31"/>
      <c r="O302" s="28">
        <v>632.52660388012134</v>
      </c>
      <c r="P302" s="28">
        <v>632.52660388012134</v>
      </c>
      <c r="Q302" s="20"/>
      <c r="R302" s="20"/>
      <c r="S302" s="14"/>
      <c r="T302" s="20"/>
      <c r="U302" s="20"/>
      <c r="V302" s="20"/>
      <c r="W302" s="5"/>
      <c r="X302" s="5"/>
      <c r="Y302" s="6"/>
      <c r="Z302" s="5"/>
      <c r="AA302" s="5"/>
      <c r="AB302" s="5"/>
    </row>
    <row r="303" spans="1:28" ht="15.75">
      <c r="A303" s="2"/>
      <c r="B303" s="24" t="s">
        <v>586</v>
      </c>
      <c r="C303" s="24" t="s">
        <v>587</v>
      </c>
      <c r="D303" s="28">
        <v>247000</v>
      </c>
      <c r="E303" s="28">
        <v>247000</v>
      </c>
      <c r="F303" s="28">
        <v>247000</v>
      </c>
      <c r="G303" s="28">
        <f t="shared" si="9"/>
        <v>0</v>
      </c>
      <c r="H303" s="29" t="str">
        <f t="shared" si="10"/>
        <v/>
      </c>
      <c r="I303" s="34">
        <v>1.5</v>
      </c>
      <c r="J303" s="36">
        <v>308.79465985527645</v>
      </c>
      <c r="K303" s="30"/>
      <c r="L303" s="28">
        <v>1074955.611</v>
      </c>
      <c r="M303" s="28">
        <v>953127.31</v>
      </c>
      <c r="N303" s="31"/>
      <c r="O303" s="28">
        <v>1191.2053401447236</v>
      </c>
      <c r="P303" s="28">
        <v>1056.2020682616551</v>
      </c>
      <c r="Q303" s="20"/>
      <c r="R303" s="20"/>
      <c r="S303" s="14"/>
      <c r="T303" s="20"/>
      <c r="U303" s="20"/>
      <c r="V303" s="20"/>
      <c r="W303" s="5"/>
      <c r="X303" s="5"/>
      <c r="Y303" s="6"/>
      <c r="Z303" s="5"/>
      <c r="AA303" s="5"/>
      <c r="AB303" s="5"/>
    </row>
    <row r="304" spans="1:28">
      <c r="A304" s="2"/>
      <c r="N304" s="6"/>
      <c r="O304" s="3"/>
      <c r="P304" s="3"/>
      <c r="W304" s="5"/>
      <c r="X304" s="5"/>
      <c r="Y304" s="6"/>
      <c r="Z304" s="5"/>
      <c r="AA304" s="5"/>
      <c r="AB304" s="5"/>
    </row>
    <row r="305" spans="1:17" ht="15.75">
      <c r="A305" s="2"/>
      <c r="B305" s="22" t="s">
        <v>588</v>
      </c>
      <c r="C305" s="24"/>
      <c r="D305" s="32">
        <f>SUM(D9:D303)</f>
        <v>2243795589</v>
      </c>
      <c r="E305" s="32">
        <f>SUM(E9:E303)</f>
        <v>1529349273.1582835</v>
      </c>
      <c r="F305" s="32">
        <f>SUM(F9:F303)</f>
        <v>1989389966.8299999</v>
      </c>
      <c r="G305" s="32">
        <f>SUM(G9:G303)</f>
        <v>460040693.67171597</v>
      </c>
      <c r="H305" s="32"/>
      <c r="I305" s="37">
        <f>AVERAGE(I9:I303)</f>
        <v>1.4141449321622495</v>
      </c>
      <c r="J305" s="38">
        <f>J7</f>
        <v>1762.7805960080261</v>
      </c>
      <c r="K305" s="26"/>
      <c r="L305" s="32">
        <f>SUM(L9:L303)</f>
        <v>331864779.75139505</v>
      </c>
      <c r="M305" s="32">
        <f>SUM(M9:M303)</f>
        <v>330619911.06999999</v>
      </c>
      <c r="N305" s="32"/>
      <c r="O305" s="25">
        <f>O7</f>
        <v>1500</v>
      </c>
      <c r="P305" s="35">
        <f>P7</f>
        <v>1.5</v>
      </c>
      <c r="Q305" s="4"/>
    </row>
    <row r="306" spans="1:17">
      <c r="A306" s="2"/>
    </row>
    <row r="307" spans="1:17" ht="15">
      <c r="A307" s="2"/>
      <c r="C307" s="21" t="s">
        <v>589</v>
      </c>
    </row>
    <row r="308" spans="1:17">
      <c r="A308" s="2"/>
    </row>
    <row r="309" spans="1:17">
      <c r="A309" s="2"/>
      <c r="G309" s="10"/>
      <c r="I309" s="48"/>
    </row>
    <row r="310" spans="1:17">
      <c r="A310" s="2"/>
      <c r="D310" s="18"/>
      <c r="E310" s="18"/>
      <c r="F310" s="18"/>
      <c r="G310" s="11"/>
      <c r="Q310" s="5"/>
    </row>
    <row r="311" spans="1:17">
      <c r="A311" s="2"/>
      <c r="Q311" s="5"/>
    </row>
    <row r="312" spans="1:17">
      <c r="A312" s="2"/>
      <c r="F312" s="33"/>
      <c r="Q312" s="5"/>
    </row>
    <row r="313" spans="1:17">
      <c r="A313" s="2"/>
    </row>
    <row r="314" spans="1:17">
      <c r="A314" s="2"/>
      <c r="Q314" s="5"/>
    </row>
    <row r="315" spans="1:17">
      <c r="A315" s="2"/>
      <c r="Q315" s="5"/>
    </row>
    <row r="316" spans="1:17">
      <c r="A316" s="2"/>
      <c r="Q316" s="5"/>
    </row>
    <row r="317" spans="1:17">
      <c r="A317" s="2"/>
    </row>
    <row r="318" spans="1:17">
      <c r="A318" s="2"/>
      <c r="Q318" s="5"/>
    </row>
    <row r="319" spans="1:17">
      <c r="Q319" s="5"/>
    </row>
    <row r="320" spans="1:17">
      <c r="Q320" s="5"/>
    </row>
  </sheetData>
  <mergeCells count="1">
    <mergeCell ref="C3:O3"/>
  </mergeCells>
  <phoneticPr fontId="0" type="noConversion"/>
  <pageMargins left="0.8" right="0.75" top="0.75" bottom="0.65" header="0.45" footer="0.45"/>
  <pageSetup scale="72" firstPageNumber="50" fitToHeight="0" orientation="landscape" useFirstPageNumber="1" r:id="rId1"/>
  <headerFooter scaleWithDoc="0" alignWithMargins="0">
    <oddHeader>&amp;L&amp;"-,Regular"&amp;11State of Washington&amp;C&amp;"-,Regular"&amp;11Superintendent of Public Instruction&amp;R&amp;"-,Regular"&amp;11Report 2030</oddHeader>
    <oddFooter>&amp;R&amp;"Calibri Light,Regular"&amp;12&amp;K03+000p.&amp;P&amp;16&amp;K000000│</oddFooter>
  </headerFooter>
  <rowBreaks count="5" manualBreakCount="5">
    <brk id="45" max="15" man="1"/>
    <brk id="84" max="15" man="1"/>
    <brk id="112" max="15" man="1"/>
    <brk id="229" max="15" man="1"/>
    <brk id="267" max="15" man="1"/>
  </rowBreaks>
  <colBreaks count="1" manualBreakCount="1">
    <brk id="16" min="6" max="3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2030(19)</vt:lpstr>
      <vt:lpstr>'2030(19)'!Print_Area</vt:lpstr>
      <vt:lpstr>'2030(19)'!Print_Titles</vt:lpstr>
      <vt:lpstr>'2030(19)'!Print_Titles_MI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2030(19)</dc:title>
  <dc:creator>Melissa Jarmon</dc:creator>
  <cp:keywords>2019 Levy;2019 Levy Authority, Rollbakcs and Local Efford Assistance</cp:keywords>
  <cp:lastModifiedBy>Melissa Jarmon</cp:lastModifiedBy>
  <cp:lastPrinted>2016-10-05T22:01:14Z</cp:lastPrinted>
  <dcterms:created xsi:type="dcterms:W3CDTF">2002-06-05T16:34:07Z</dcterms:created>
  <dcterms:modified xsi:type="dcterms:W3CDTF">2021-01-08T19:49:47Z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994370825</vt:i4>
  </property>
  <property fmtid="{D5CDD505-2E9C-101B-9397-08002B2CF9AE}" pid="3" name="_EmailSubject">
    <vt:lpwstr>Property Tax Levies - 2003 Collections</vt:lpwstr>
  </property>
  <property fmtid="{D5CDD505-2E9C-101B-9397-08002B2CF9AE}" pid="4" name="_AuthorEmail">
    <vt:lpwstr>SShish@ospi.wednet.edu</vt:lpwstr>
  </property>
  <property fmtid="{D5CDD505-2E9C-101B-9397-08002B2CF9AE}" pid="5" name="_AuthorEmailDisplayName">
    <vt:lpwstr>Steve Shish</vt:lpwstr>
  </property>
  <property fmtid="{D5CDD505-2E9C-101B-9397-08002B2CF9AE}" pid="6" name="_PreviousAdHocReviewCycleID">
    <vt:i4>1863385170</vt:i4>
  </property>
  <property fmtid="{D5CDD505-2E9C-101B-9397-08002B2CF9AE}" pid="7" name="_ReviewingToolsShownOnce">
    <vt:lpwstr/>
  </property>
</Properties>
</file>