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DDACC3C2-7E07-42D8-A152-92732C11B93C}" xr6:coauthVersionLast="46" xr6:coauthVersionMax="46" xr10:uidLastSave="{00000000-0000-0000-0000-000000000000}"/>
  <bookViews>
    <workbookView xWindow="-25965" yWindow="345" windowWidth="21765" windowHeight="15555" xr2:uid="{531BEEA7-54A0-4BDB-8AE7-5FD695D12F1B}"/>
  </bookViews>
  <sheets>
    <sheet name="1061(20)Table" sheetId="2" r:id="rId1"/>
  </sheets>
  <definedNames>
    <definedName name="_xlnm._FilterDatabase" localSheetId="0" hidden="1">'1061(20)Table'!#REF!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'1061(20)Table'!$A$1:$J$299</definedName>
    <definedName name="_xlnm.Print_Area">#REF!</definedName>
    <definedName name="_xlnm.Print_Titles" localSheetId="0">'1061(20)Table'!$2:$2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2" l="1"/>
  <c r="E218" i="2"/>
  <c r="E210" i="2"/>
  <c r="E206" i="2"/>
  <c r="E281" i="2"/>
  <c r="F281" i="2" s="1"/>
  <c r="E229" i="2"/>
  <c r="I229" i="2" s="1"/>
  <c r="J191" i="2"/>
  <c r="J187" i="2"/>
  <c r="J249" i="2"/>
  <c r="J233" i="2"/>
  <c r="E219" i="2"/>
  <c r="E195" i="2"/>
  <c r="I195" i="2" s="1"/>
  <c r="J230" i="2"/>
  <c r="J226" i="2"/>
  <c r="J222" i="2"/>
  <c r="E266" i="2"/>
  <c r="I266" i="2" s="1"/>
  <c r="J276" i="2"/>
  <c r="J232" i="2"/>
  <c r="E280" i="2"/>
  <c r="I280" i="2" s="1"/>
  <c r="E268" i="2"/>
  <c r="I268" i="2" s="1"/>
  <c r="E182" i="2"/>
  <c r="I182" i="2" s="1"/>
  <c r="I222" i="2"/>
  <c r="E277" i="2"/>
  <c r="E265" i="2"/>
  <c r="I265" i="2" s="1"/>
  <c r="E261" i="2"/>
  <c r="I261" i="2" s="1"/>
  <c r="E253" i="2"/>
  <c r="E205" i="2"/>
  <c r="F205" i="2" s="1"/>
  <c r="E197" i="2"/>
  <c r="I197" i="2" s="1"/>
  <c r="E189" i="2"/>
  <c r="I189" i="2" s="1"/>
  <c r="E185" i="2"/>
  <c r="I185" i="2" s="1"/>
  <c r="E13" i="2"/>
  <c r="I13" i="2" s="1"/>
  <c r="E288" i="2"/>
  <c r="I288" i="2" s="1"/>
  <c r="E240" i="2"/>
  <c r="F240" i="2" s="1"/>
  <c r="E236" i="2"/>
  <c r="F236" i="2" s="1"/>
  <c r="E220" i="2"/>
  <c r="I220" i="2" s="1"/>
  <c r="E216" i="2"/>
  <c r="F216" i="2" s="1"/>
  <c r="E196" i="2"/>
  <c r="I196" i="2" s="1"/>
  <c r="E188" i="2"/>
  <c r="I188" i="2" s="1"/>
  <c r="E184" i="2"/>
  <c r="I184" i="2" s="1"/>
  <c r="E295" i="2"/>
  <c r="F295" i="2" s="1"/>
  <c r="E291" i="2"/>
  <c r="F291" i="2" s="1"/>
  <c r="E298" i="2"/>
  <c r="F298" i="2" s="1"/>
  <c r="E294" i="2"/>
  <c r="F294" i="2" s="1"/>
  <c r="E286" i="2"/>
  <c r="F286" i="2" s="1"/>
  <c r="E282" i="2"/>
  <c r="I282" i="2" s="1"/>
  <c r="E274" i="2"/>
  <c r="I274" i="2" s="1"/>
  <c r="E254" i="2"/>
  <c r="I254" i="2" s="1"/>
  <c r="E198" i="2"/>
  <c r="I198" i="2" s="1"/>
  <c r="E190" i="2"/>
  <c r="I190" i="2" s="1"/>
  <c r="E186" i="2"/>
  <c r="F186" i="2" s="1"/>
  <c r="J94" i="2"/>
  <c r="J90" i="2"/>
  <c r="J169" i="2"/>
  <c r="J153" i="2"/>
  <c r="J149" i="2"/>
  <c r="J121" i="2"/>
  <c r="J117" i="2"/>
  <c r="J97" i="2"/>
  <c r="J93" i="2"/>
  <c r="J89" i="2"/>
  <c r="J85" i="2"/>
  <c r="J49" i="2"/>
  <c r="J215" i="2"/>
  <c r="J203" i="2"/>
  <c r="J43" i="2"/>
  <c r="J35" i="2"/>
  <c r="J15" i="2"/>
  <c r="J86" i="2"/>
  <c r="J82" i="2"/>
  <c r="J62" i="2"/>
  <c r="J58" i="2"/>
  <c r="J54" i="2"/>
  <c r="J50" i="2"/>
  <c r="J46" i="2"/>
  <c r="J30" i="2"/>
  <c r="J26" i="2"/>
  <c r="J22" i="2"/>
  <c r="J284" i="2"/>
  <c r="J260" i="2"/>
  <c r="J200" i="2"/>
  <c r="J188" i="2"/>
  <c r="J176" i="2"/>
  <c r="J160" i="2"/>
  <c r="J156" i="2"/>
  <c r="J152" i="2"/>
  <c r="J144" i="2"/>
  <c r="J128" i="2"/>
  <c r="J124" i="2"/>
  <c r="J120" i="2"/>
  <c r="J104" i="2"/>
  <c r="J72" i="2"/>
  <c r="J32" i="2"/>
  <c r="J28" i="2"/>
  <c r="J24" i="2"/>
  <c r="J12" i="2"/>
  <c r="J8" i="2"/>
  <c r="J295" i="2"/>
  <c r="J267" i="2"/>
  <c r="J259" i="2"/>
  <c r="J207" i="2"/>
  <c r="J183" i="2"/>
  <c r="J175" i="2"/>
  <c r="J171" i="2"/>
  <c r="J159" i="2"/>
  <c r="J155" i="2"/>
  <c r="J147" i="2"/>
  <c r="J99" i="2"/>
  <c r="J95" i="2"/>
  <c r="J91" i="2"/>
  <c r="J75" i="2"/>
  <c r="J250" i="2"/>
  <c r="J218" i="2"/>
  <c r="J198" i="2"/>
  <c r="J194" i="2"/>
  <c r="J186" i="2"/>
  <c r="J174" i="2"/>
  <c r="J118" i="2"/>
  <c r="J114" i="2"/>
  <c r="J289" i="2"/>
  <c r="J281" i="2"/>
  <c r="E297" i="2"/>
  <c r="I297" i="2" s="1"/>
  <c r="E278" i="2"/>
  <c r="I278" i="2" s="1"/>
  <c r="E270" i="2"/>
  <c r="I270" i="2" s="1"/>
  <c r="E262" i="2"/>
  <c r="I262" i="2" s="1"/>
  <c r="J254" i="2"/>
  <c r="J242" i="2"/>
  <c r="J238" i="2"/>
  <c r="J234" i="2"/>
  <c r="E207" i="2"/>
  <c r="F207" i="2" s="1"/>
  <c r="F195" i="2"/>
  <c r="E285" i="2"/>
  <c r="F285" i="2" s="1"/>
  <c r="J277" i="2"/>
  <c r="J273" i="2"/>
  <c r="J269" i="2"/>
  <c r="E199" i="2"/>
  <c r="F199" i="2" s="1"/>
  <c r="C3" i="2"/>
  <c r="E296" i="2"/>
  <c r="I296" i="2" s="1"/>
  <c r="E273" i="2"/>
  <c r="I273" i="2" s="1"/>
  <c r="E269" i="2"/>
  <c r="F269" i="2" s="1"/>
  <c r="E246" i="2"/>
  <c r="I246" i="2" s="1"/>
  <c r="E242" i="2"/>
  <c r="I242" i="2" s="1"/>
  <c r="E234" i="2"/>
  <c r="I234" i="2" s="1"/>
  <c r="E230" i="2"/>
  <c r="I230" i="2" s="1"/>
  <c r="E214" i="2"/>
  <c r="I214" i="2" s="1"/>
  <c r="J202" i="2"/>
  <c r="J190" i="2"/>
  <c r="E183" i="2"/>
  <c r="F183" i="2" s="1"/>
  <c r="E179" i="2"/>
  <c r="I179" i="2" s="1"/>
  <c r="E135" i="2"/>
  <c r="I135" i="2" s="1"/>
  <c r="E111" i="2"/>
  <c r="I111" i="2" s="1"/>
  <c r="E79" i="2"/>
  <c r="I79" i="2" s="1"/>
  <c r="E75" i="2"/>
  <c r="I75" i="2" s="1"/>
  <c r="E47" i="2"/>
  <c r="I47" i="2" s="1"/>
  <c r="E39" i="2"/>
  <c r="I39" i="2" s="1"/>
  <c r="E11" i="2"/>
  <c r="I11" i="2" s="1"/>
  <c r="D3" i="2"/>
  <c r="I277" i="2"/>
  <c r="J245" i="2"/>
  <c r="I210" i="2"/>
  <c r="J182" i="2"/>
  <c r="G3" i="2"/>
  <c r="G4" i="2" s="1"/>
  <c r="E284" i="2"/>
  <c r="I284" i="2" s="1"/>
  <c r="J217" i="2"/>
  <c r="I206" i="2"/>
  <c r="H3" i="2"/>
  <c r="E272" i="2"/>
  <c r="I272" i="2" s="1"/>
  <c r="E237" i="2"/>
  <c r="I237" i="2" s="1"/>
  <c r="E225" i="2"/>
  <c r="I225" i="2" s="1"/>
  <c r="E178" i="2"/>
  <c r="I178" i="2" s="1"/>
  <c r="E170" i="2"/>
  <c r="I170" i="2" s="1"/>
  <c r="E166" i="2"/>
  <c r="I166" i="2" s="1"/>
  <c r="E162" i="2"/>
  <c r="I162" i="2" s="1"/>
  <c r="E154" i="2"/>
  <c r="I154" i="2" s="1"/>
  <c r="E146" i="2"/>
  <c r="I146" i="2" s="1"/>
  <c r="E98" i="2"/>
  <c r="F98" i="2" s="1"/>
  <c r="E90" i="2"/>
  <c r="I90" i="2" s="1"/>
  <c r="E82" i="2"/>
  <c r="I82" i="2" s="1"/>
  <c r="E78" i="2"/>
  <c r="F78" i="2" s="1"/>
  <c r="E66" i="2"/>
  <c r="F66" i="2" s="1"/>
  <c r="E58" i="2"/>
  <c r="I58" i="2" s="1"/>
  <c r="E50" i="2"/>
  <c r="I50" i="2" s="1"/>
  <c r="E46" i="2"/>
  <c r="I46" i="2" s="1"/>
  <c r="E42" i="2"/>
  <c r="F42" i="2" s="1"/>
  <c r="E30" i="2"/>
  <c r="I30" i="2" s="1"/>
  <c r="E26" i="2"/>
  <c r="I26" i="2" s="1"/>
  <c r="E18" i="2"/>
  <c r="I18" i="2" s="1"/>
  <c r="E217" i="2"/>
  <c r="I217" i="2" s="1"/>
  <c r="E213" i="2"/>
  <c r="I213" i="2" s="1"/>
  <c r="J201" i="2"/>
  <c r="J185" i="2"/>
  <c r="E193" i="2"/>
  <c r="I193" i="2" s="1"/>
  <c r="J294" i="2"/>
  <c r="E287" i="2"/>
  <c r="F287" i="2" s="1"/>
  <c r="J279" i="2"/>
  <c r="E256" i="2"/>
  <c r="I256" i="2" s="1"/>
  <c r="J220" i="2"/>
  <c r="E271" i="2"/>
  <c r="I271" i="2" s="1"/>
  <c r="J263" i="2"/>
  <c r="J251" i="2"/>
  <c r="E232" i="2"/>
  <c r="I232" i="2" s="1"/>
  <c r="E228" i="2"/>
  <c r="I228" i="2" s="1"/>
  <c r="E224" i="2"/>
  <c r="I224" i="2" s="1"/>
  <c r="E212" i="2"/>
  <c r="I212" i="2" s="1"/>
  <c r="E145" i="2"/>
  <c r="I145" i="2" s="1"/>
  <c r="E133" i="2"/>
  <c r="F133" i="2" s="1"/>
  <c r="E125" i="2"/>
  <c r="I125" i="2" s="1"/>
  <c r="E117" i="2"/>
  <c r="I117" i="2" s="1"/>
  <c r="E113" i="2"/>
  <c r="F113" i="2" s="1"/>
  <c r="E109" i="2"/>
  <c r="I109" i="2" s="1"/>
  <c r="E37" i="2"/>
  <c r="I37" i="2" s="1"/>
  <c r="J297" i="2"/>
  <c r="E267" i="2"/>
  <c r="I267" i="2" s="1"/>
  <c r="E263" i="2"/>
  <c r="I263" i="2" s="1"/>
  <c r="E259" i="2"/>
  <c r="F259" i="2" s="1"/>
  <c r="E251" i="2"/>
  <c r="I251" i="2" s="1"/>
  <c r="J247" i="2"/>
  <c r="J235" i="2"/>
  <c r="E192" i="2"/>
  <c r="I192" i="2" s="1"/>
  <c r="E180" i="2"/>
  <c r="I180" i="2" s="1"/>
  <c r="J262" i="2"/>
  <c r="E243" i="2"/>
  <c r="I243" i="2" s="1"/>
  <c r="E239" i="2"/>
  <c r="I239" i="2" s="1"/>
  <c r="E231" i="2"/>
  <c r="I231" i="2" s="1"/>
  <c r="E168" i="2"/>
  <c r="I168" i="2" s="1"/>
  <c r="E164" i="2"/>
  <c r="F164" i="2" s="1"/>
  <c r="E140" i="2"/>
  <c r="I140" i="2" s="1"/>
  <c r="E136" i="2"/>
  <c r="I136" i="2" s="1"/>
  <c r="E100" i="2"/>
  <c r="F100" i="2" s="1"/>
  <c r="E80" i="2"/>
  <c r="F80" i="2" s="1"/>
  <c r="E68" i="2"/>
  <c r="F68" i="2" s="1"/>
  <c r="E44" i="2"/>
  <c r="F44" i="2" s="1"/>
  <c r="E40" i="2"/>
  <c r="I40" i="2" s="1"/>
  <c r="E16" i="2"/>
  <c r="F16" i="2" s="1"/>
  <c r="I207" i="2"/>
  <c r="E290" i="2"/>
  <c r="I290" i="2" s="1"/>
  <c r="E235" i="2"/>
  <c r="I235" i="2" s="1"/>
  <c r="J227" i="2"/>
  <c r="E221" i="2"/>
  <c r="I221" i="2" s="1"/>
  <c r="E200" i="2"/>
  <c r="I200" i="2" s="1"/>
  <c r="J196" i="2"/>
  <c r="J178" i="2"/>
  <c r="E171" i="2"/>
  <c r="I171" i="2" s="1"/>
  <c r="E167" i="2"/>
  <c r="I167" i="2" s="1"/>
  <c r="E159" i="2"/>
  <c r="F159" i="2" s="1"/>
  <c r="E132" i="2"/>
  <c r="I132" i="2" s="1"/>
  <c r="E101" i="2"/>
  <c r="I101" i="2" s="1"/>
  <c r="E93" i="2"/>
  <c r="I93" i="2" s="1"/>
  <c r="E85" i="2"/>
  <c r="I85" i="2" s="1"/>
  <c r="E74" i="2"/>
  <c r="I74" i="2" s="1"/>
  <c r="E43" i="2"/>
  <c r="I43" i="2" s="1"/>
  <c r="J31" i="2"/>
  <c r="J27" i="2"/>
  <c r="E8" i="2"/>
  <c r="I8" i="2" s="1"/>
  <c r="J206" i="2"/>
  <c r="J199" i="2"/>
  <c r="E283" i="2"/>
  <c r="I283" i="2" s="1"/>
  <c r="J255" i="2"/>
  <c r="E245" i="2"/>
  <c r="I245" i="2" s="1"/>
  <c r="E238" i="2"/>
  <c r="I238" i="2" s="1"/>
  <c r="J150" i="2"/>
  <c r="J146" i="2"/>
  <c r="E143" i="2"/>
  <c r="I143" i="2" s="1"/>
  <c r="J131" i="2"/>
  <c r="J127" i="2"/>
  <c r="J123" i="2"/>
  <c r="J96" i="2"/>
  <c r="J92" i="2"/>
  <c r="J88" i="2"/>
  <c r="E81" i="2"/>
  <c r="I81" i="2" s="1"/>
  <c r="J73" i="2"/>
  <c r="E19" i="2"/>
  <c r="F19" i="2" s="1"/>
  <c r="J11" i="2"/>
  <c r="J293" i="2"/>
  <c r="E276" i="2"/>
  <c r="I276" i="2" s="1"/>
  <c r="E255" i="2"/>
  <c r="F255" i="2" s="1"/>
  <c r="E248" i="2"/>
  <c r="I248" i="2" s="1"/>
  <c r="E241" i="2"/>
  <c r="I241" i="2" s="1"/>
  <c r="E227" i="2"/>
  <c r="I227" i="2" s="1"/>
  <c r="J223" i="2"/>
  <c r="E203" i="2"/>
  <c r="F203" i="2" s="1"/>
  <c r="J195" i="2"/>
  <c r="E139" i="2"/>
  <c r="I139" i="2" s="1"/>
  <c r="E108" i="2"/>
  <c r="I108" i="2" s="1"/>
  <c r="E104" i="2"/>
  <c r="I104" i="2" s="1"/>
  <c r="E77" i="2"/>
  <c r="F77" i="2" s="1"/>
  <c r="J65" i="2"/>
  <c r="J61" i="2"/>
  <c r="J57" i="2"/>
  <c r="J53" i="2"/>
  <c r="E293" i="2"/>
  <c r="F293" i="2" s="1"/>
  <c r="E289" i="2"/>
  <c r="F289" i="2" s="1"/>
  <c r="E279" i="2"/>
  <c r="I279" i="2" s="1"/>
  <c r="E244" i="2"/>
  <c r="I244" i="2" s="1"/>
  <c r="J240" i="2"/>
  <c r="J219" i="2"/>
  <c r="E209" i="2"/>
  <c r="I209" i="2" s="1"/>
  <c r="J107" i="2"/>
  <c r="E69" i="2"/>
  <c r="I69" i="2" s="1"/>
  <c r="E61" i="2"/>
  <c r="I61" i="2" s="1"/>
  <c r="E53" i="2"/>
  <c r="I53" i="2" s="1"/>
  <c r="E34" i="2"/>
  <c r="F34" i="2" s="1"/>
  <c r="C4" i="2"/>
  <c r="E275" i="2"/>
  <c r="I275" i="2" s="1"/>
  <c r="E258" i="2"/>
  <c r="I258" i="2" s="1"/>
  <c r="J208" i="2"/>
  <c r="E202" i="2"/>
  <c r="I202" i="2" s="1"/>
  <c r="E181" i="2"/>
  <c r="I181" i="2" s="1"/>
  <c r="E142" i="2"/>
  <c r="F142" i="2" s="1"/>
  <c r="E138" i="2"/>
  <c r="F138" i="2" s="1"/>
  <c r="E107" i="2"/>
  <c r="I107" i="2" s="1"/>
  <c r="E76" i="2"/>
  <c r="I76" i="2" s="1"/>
  <c r="J64" i="2"/>
  <c r="J60" i="2"/>
  <c r="J56" i="2"/>
  <c r="E49" i="2"/>
  <c r="I49" i="2" s="1"/>
  <c r="D4" i="2"/>
  <c r="J299" i="2"/>
  <c r="J264" i="2"/>
  <c r="E247" i="2"/>
  <c r="I247" i="2" s="1"/>
  <c r="J239" i="2"/>
  <c r="E233" i="2"/>
  <c r="I233" i="2" s="1"/>
  <c r="E226" i="2"/>
  <c r="I226" i="2" s="1"/>
  <c r="E177" i="2"/>
  <c r="I177" i="2" s="1"/>
  <c r="E165" i="2"/>
  <c r="I165" i="2" s="1"/>
  <c r="E157" i="2"/>
  <c r="I157" i="2" s="1"/>
  <c r="E149" i="2"/>
  <c r="I149" i="2" s="1"/>
  <c r="E130" i="2"/>
  <c r="I130" i="2" s="1"/>
  <c r="E122" i="2"/>
  <c r="I122" i="2" s="1"/>
  <c r="E114" i="2"/>
  <c r="I114" i="2" s="1"/>
  <c r="E103" i="2"/>
  <c r="I103" i="2" s="1"/>
  <c r="E83" i="2"/>
  <c r="I83" i="2" s="1"/>
  <c r="E72" i="2"/>
  <c r="I72" i="2" s="1"/>
  <c r="E45" i="2"/>
  <c r="I45" i="2" s="1"/>
  <c r="J33" i="2"/>
  <c r="J29" i="2"/>
  <c r="J25" i="2"/>
  <c r="E14" i="2"/>
  <c r="E10" i="2"/>
  <c r="I10" i="2" s="1"/>
  <c r="E299" i="2"/>
  <c r="I299" i="2" s="1"/>
  <c r="E292" i="2"/>
  <c r="I292" i="2" s="1"/>
  <c r="J288" i="2"/>
  <c r="E250" i="2"/>
  <c r="I250" i="2" s="1"/>
  <c r="J246" i="2"/>
  <c r="J236" i="2"/>
  <c r="E187" i="2"/>
  <c r="F187" i="2" s="1"/>
  <c r="H4" i="2"/>
  <c r="J40" i="2"/>
  <c r="E33" i="2"/>
  <c r="I33" i="2" s="1"/>
  <c r="E29" i="2"/>
  <c r="I29" i="2" s="1"/>
  <c r="E21" i="2"/>
  <c r="F21" i="2" s="1"/>
  <c r="J9" i="2"/>
  <c r="E257" i="2"/>
  <c r="I257" i="2" s="1"/>
  <c r="F253" i="2"/>
  <c r="E215" i="2"/>
  <c r="F215" i="2" s="1"/>
  <c r="E201" i="2"/>
  <c r="I201" i="2" s="1"/>
  <c r="E194" i="2"/>
  <c r="I194" i="2" s="1"/>
  <c r="E141" i="2"/>
  <c r="I141" i="2" s="1"/>
  <c r="E110" i="2"/>
  <c r="F110" i="2" s="1"/>
  <c r="E106" i="2"/>
  <c r="F106" i="2" s="1"/>
  <c r="J67" i="2"/>
  <c r="J63" i="2"/>
  <c r="J59" i="2"/>
  <c r="E48" i="2"/>
  <c r="I48" i="2" s="1"/>
  <c r="E17" i="2"/>
  <c r="J228" i="2"/>
  <c r="J214" i="2"/>
  <c r="E211" i="2"/>
  <c r="I211" i="2" s="1"/>
  <c r="J204" i="2"/>
  <c r="I253" i="2"/>
  <c r="I218" i="2"/>
  <c r="J210" i="2"/>
  <c r="E204" i="2"/>
  <c r="I204" i="2" s="1"/>
  <c r="E71" i="2"/>
  <c r="I71" i="2" s="1"/>
  <c r="E51" i="2"/>
  <c r="I51" i="2" s="1"/>
  <c r="E5" i="2"/>
  <c r="I5" i="2" s="1"/>
  <c r="J266" i="2"/>
  <c r="E260" i="2"/>
  <c r="I260" i="2" s="1"/>
  <c r="E249" i="2"/>
  <c r="I249" i="2" s="1"/>
  <c r="J231" i="2"/>
  <c r="F274" i="2"/>
  <c r="F277" i="2"/>
  <c r="F297" i="2"/>
  <c r="J282" i="2"/>
  <c r="J271" i="2"/>
  <c r="E191" i="2"/>
  <c r="J180" i="2"/>
  <c r="J286" i="2"/>
  <c r="F284" i="2"/>
  <c r="J275" i="2"/>
  <c r="J258" i="2"/>
  <c r="J197" i="2"/>
  <c r="F197" i="2"/>
  <c r="E176" i="2"/>
  <c r="I176" i="2" s="1"/>
  <c r="J290" i="2"/>
  <c r="E264" i="2"/>
  <c r="I264" i="2" s="1"/>
  <c r="J261" i="2"/>
  <c r="E252" i="2"/>
  <c r="I252" i="2" s="1"/>
  <c r="J292" i="2"/>
  <c r="J248" i="2"/>
  <c r="I183" i="2"/>
  <c r="J163" i="2"/>
  <c r="J283" i="2"/>
  <c r="I281" i="2"/>
  <c r="J296" i="2"/>
  <c r="J285" i="2"/>
  <c r="J112" i="2"/>
  <c r="J298" i="2"/>
  <c r="J287" i="2"/>
  <c r="J244" i="2"/>
  <c r="J268" i="2"/>
  <c r="J170" i="2"/>
  <c r="J291" i="2"/>
  <c r="J270" i="2"/>
  <c r="J272" i="2"/>
  <c r="E223" i="2"/>
  <c r="J274" i="2"/>
  <c r="F272" i="2"/>
  <c r="J265" i="2"/>
  <c r="F219" i="2"/>
  <c r="I219" i="2"/>
  <c r="J212" i="2"/>
  <c r="J138" i="2"/>
  <c r="J229" i="2"/>
  <c r="J173" i="2"/>
  <c r="J278" i="2"/>
  <c r="F256" i="2"/>
  <c r="J256" i="2"/>
  <c r="J280" i="2"/>
  <c r="E208" i="2"/>
  <c r="I208" i="2" s="1"/>
  <c r="J252" i="2"/>
  <c r="J237" i="2"/>
  <c r="J205" i="2"/>
  <c r="F184" i="2"/>
  <c r="E156" i="2"/>
  <c r="J115" i="2"/>
  <c r="J241" i="2"/>
  <c r="J224" i="2"/>
  <c r="F218" i="2"/>
  <c r="J209" i="2"/>
  <c r="J192" i="2"/>
  <c r="J177" i="2"/>
  <c r="J16" i="2"/>
  <c r="J243" i="2"/>
  <c r="J211" i="2"/>
  <c r="F188" i="2"/>
  <c r="J179" i="2"/>
  <c r="J141" i="2"/>
  <c r="J122" i="2"/>
  <c r="F222" i="2"/>
  <c r="J213" i="2"/>
  <c r="F190" i="2"/>
  <c r="J181" i="2"/>
  <c r="J172" i="2"/>
  <c r="J80" i="2"/>
  <c r="J19" i="2"/>
  <c r="I133" i="2"/>
  <c r="E175" i="2"/>
  <c r="E172" i="2"/>
  <c r="E169" i="2"/>
  <c r="J154" i="2"/>
  <c r="J136" i="2"/>
  <c r="J125" i="2"/>
  <c r="J83" i="2"/>
  <c r="J253" i="2"/>
  <c r="F230" i="2"/>
  <c r="J221" i="2"/>
  <c r="J189" i="2"/>
  <c r="J168" i="2"/>
  <c r="J257" i="2"/>
  <c r="J225" i="2"/>
  <c r="J193" i="2"/>
  <c r="J157" i="2"/>
  <c r="J139" i="2"/>
  <c r="F206" i="2"/>
  <c r="E174" i="2"/>
  <c r="I174" i="2" s="1"/>
  <c r="J48" i="2"/>
  <c r="J216" i="2"/>
  <c r="F210" i="2"/>
  <c r="J184" i="2"/>
  <c r="J51" i="2"/>
  <c r="E163" i="2"/>
  <c r="I163" i="2" s="1"/>
  <c r="E160" i="2"/>
  <c r="I160" i="2" s="1"/>
  <c r="J145" i="2"/>
  <c r="J142" i="2"/>
  <c r="E131" i="2"/>
  <c r="E128" i="2"/>
  <c r="J113" i="2"/>
  <c r="J110" i="2"/>
  <c r="E99" i="2"/>
  <c r="E96" i="2"/>
  <c r="J81" i="2"/>
  <c r="J78" i="2"/>
  <c r="E67" i="2"/>
  <c r="I67" i="2" s="1"/>
  <c r="E64" i="2"/>
  <c r="E35" i="2"/>
  <c r="E32" i="2"/>
  <c r="J17" i="2"/>
  <c r="J14" i="2"/>
  <c r="J165" i="2"/>
  <c r="J162" i="2"/>
  <c r="E151" i="2"/>
  <c r="I151" i="2" s="1"/>
  <c r="E148" i="2"/>
  <c r="I148" i="2" s="1"/>
  <c r="J133" i="2"/>
  <c r="J130" i="2"/>
  <c r="E119" i="2"/>
  <c r="I119" i="2" s="1"/>
  <c r="E116" i="2"/>
  <c r="I116" i="2" s="1"/>
  <c r="J101" i="2"/>
  <c r="J98" i="2"/>
  <c r="E87" i="2"/>
  <c r="I87" i="2" s="1"/>
  <c r="E84" i="2"/>
  <c r="I84" i="2" s="1"/>
  <c r="J69" i="2"/>
  <c r="J66" i="2"/>
  <c r="E55" i="2"/>
  <c r="I55" i="2" s="1"/>
  <c r="E52" i="2"/>
  <c r="I52" i="2" s="1"/>
  <c r="J37" i="2"/>
  <c r="J34" i="2"/>
  <c r="E23" i="2"/>
  <c r="I23" i="2" s="1"/>
  <c r="E20" i="2"/>
  <c r="I20" i="2" s="1"/>
  <c r="E127" i="2"/>
  <c r="I127" i="2" s="1"/>
  <c r="E124" i="2"/>
  <c r="J109" i="2"/>
  <c r="J106" i="2"/>
  <c r="E95" i="2"/>
  <c r="I95" i="2" s="1"/>
  <c r="E92" i="2"/>
  <c r="J77" i="2"/>
  <c r="J74" i="2"/>
  <c r="E63" i="2"/>
  <c r="I63" i="2" s="1"/>
  <c r="E60" i="2"/>
  <c r="I60" i="2" s="1"/>
  <c r="J45" i="2"/>
  <c r="J42" i="2"/>
  <c r="E31" i="2"/>
  <c r="I31" i="2" s="1"/>
  <c r="E28" i="2"/>
  <c r="I28" i="2" s="1"/>
  <c r="J13" i="2"/>
  <c r="J10" i="2"/>
  <c r="J167" i="2"/>
  <c r="J164" i="2"/>
  <c r="E153" i="2"/>
  <c r="E150" i="2"/>
  <c r="J135" i="2"/>
  <c r="J132" i="2"/>
  <c r="E121" i="2"/>
  <c r="E118" i="2"/>
  <c r="F109" i="2"/>
  <c r="J103" i="2"/>
  <c r="J100" i="2"/>
  <c r="E89" i="2"/>
  <c r="E86" i="2"/>
  <c r="J71" i="2"/>
  <c r="J68" i="2"/>
  <c r="E57" i="2"/>
  <c r="E54" i="2"/>
  <c r="J39" i="2"/>
  <c r="J36" i="2"/>
  <c r="E25" i="2"/>
  <c r="E22" i="2"/>
  <c r="J7" i="2"/>
  <c r="E173" i="2"/>
  <c r="I173" i="2" s="1"/>
  <c r="J161" i="2"/>
  <c r="J158" i="2"/>
  <c r="E147" i="2"/>
  <c r="I147" i="2" s="1"/>
  <c r="E144" i="2"/>
  <c r="I144" i="2" s="1"/>
  <c r="F135" i="2"/>
  <c r="F132" i="2"/>
  <c r="J129" i="2"/>
  <c r="J126" i="2"/>
  <c r="E115" i="2"/>
  <c r="I115" i="2" s="1"/>
  <c r="E112" i="2"/>
  <c r="I112" i="2" s="1"/>
  <c r="F39" i="2"/>
  <c r="E36" i="2"/>
  <c r="J21" i="2"/>
  <c r="J18" i="2"/>
  <c r="E7" i="2"/>
  <c r="I7" i="2" s="1"/>
  <c r="E161" i="2"/>
  <c r="E158" i="2"/>
  <c r="F146" i="2"/>
  <c r="J143" i="2"/>
  <c r="J140" i="2"/>
  <c r="E129" i="2"/>
  <c r="I129" i="2" s="1"/>
  <c r="E126" i="2"/>
  <c r="J111" i="2"/>
  <c r="J108" i="2"/>
  <c r="E97" i="2"/>
  <c r="I97" i="2" s="1"/>
  <c r="E94" i="2"/>
  <c r="F82" i="2"/>
  <c r="J79" i="2"/>
  <c r="J76" i="2"/>
  <c r="E65" i="2"/>
  <c r="I65" i="2" s="1"/>
  <c r="E62" i="2"/>
  <c r="F50" i="2"/>
  <c r="J47" i="2"/>
  <c r="J44" i="2"/>
  <c r="J166" i="2"/>
  <c r="E155" i="2"/>
  <c r="I155" i="2" s="1"/>
  <c r="E152" i="2"/>
  <c r="J137" i="2"/>
  <c r="J134" i="2"/>
  <c r="E123" i="2"/>
  <c r="I123" i="2" s="1"/>
  <c r="E120" i="2"/>
  <c r="J105" i="2"/>
  <c r="J102" i="2"/>
  <c r="E91" i="2"/>
  <c r="E88" i="2"/>
  <c r="J70" i="2"/>
  <c r="E59" i="2"/>
  <c r="E56" i="2"/>
  <c r="F47" i="2"/>
  <c r="J41" i="2"/>
  <c r="J38" i="2"/>
  <c r="E27" i="2"/>
  <c r="I27" i="2" s="1"/>
  <c r="E24" i="2"/>
  <c r="I24" i="2" s="1"/>
  <c r="J6" i="2"/>
  <c r="E15" i="2"/>
  <c r="I15" i="2" s="1"/>
  <c r="E12" i="2"/>
  <c r="I12" i="2" s="1"/>
  <c r="J151" i="2"/>
  <c r="J148" i="2"/>
  <c r="E137" i="2"/>
  <c r="E134" i="2"/>
  <c r="J119" i="2"/>
  <c r="J116" i="2"/>
  <c r="E105" i="2"/>
  <c r="E102" i="2"/>
  <c r="J87" i="2"/>
  <c r="J84" i="2"/>
  <c r="E73" i="2"/>
  <c r="E70" i="2"/>
  <c r="J55" i="2"/>
  <c r="J52" i="2"/>
  <c r="E41" i="2"/>
  <c r="E38" i="2"/>
  <c r="J23" i="2"/>
  <c r="J20" i="2"/>
  <c r="E9" i="2"/>
  <c r="I9" i="2" s="1"/>
  <c r="E6" i="2"/>
  <c r="J5" i="2"/>
  <c r="F168" i="2" l="1"/>
  <c r="F198" i="2"/>
  <c r="F90" i="2"/>
  <c r="F76" i="2"/>
  <c r="F265" i="2"/>
  <c r="F268" i="2"/>
  <c r="F45" i="2"/>
  <c r="F235" i="2"/>
  <c r="F69" i="2"/>
  <c r="F282" i="2"/>
  <c r="I186" i="2"/>
  <c r="F189" i="2"/>
  <c r="I159" i="2"/>
  <c r="I80" i="2"/>
  <c r="F166" i="2"/>
  <c r="F204" i="2"/>
  <c r="F61" i="2"/>
  <c r="F232" i="2"/>
  <c r="I236" i="2"/>
  <c r="F85" i="2"/>
  <c r="F13" i="2"/>
  <c r="F72" i="2"/>
  <c r="I285" i="2"/>
  <c r="I240" i="2"/>
  <c r="F179" i="2"/>
  <c r="F273" i="2"/>
  <c r="I113" i="2"/>
  <c r="I199" i="2"/>
  <c r="I138" i="2"/>
  <c r="F262" i="2"/>
  <c r="I216" i="2"/>
  <c r="F238" i="2"/>
  <c r="I286" i="2"/>
  <c r="I78" i="2"/>
  <c r="F258" i="2"/>
  <c r="F283" i="2"/>
  <c r="F196" i="2"/>
  <c r="F278" i="2"/>
  <c r="F254" i="2"/>
  <c r="F229" i="2"/>
  <c r="F248" i="2"/>
  <c r="F185" i="2"/>
  <c r="F270" i="2"/>
  <c r="F296" i="2"/>
  <c r="I42" i="2"/>
  <c r="F266" i="2"/>
  <c r="F212" i="2"/>
  <c r="F211" i="2"/>
  <c r="F140" i="2"/>
  <c r="F242" i="2"/>
  <c r="F162" i="2"/>
  <c r="F279" i="2"/>
  <c r="I68" i="2"/>
  <c r="F37" i="2"/>
  <c r="F141" i="2"/>
  <c r="F250" i="2"/>
  <c r="F251" i="2"/>
  <c r="I289" i="2"/>
  <c r="I100" i="2"/>
  <c r="F245" i="2"/>
  <c r="I291" i="2"/>
  <c r="I295" i="2"/>
  <c r="I16" i="2"/>
  <c r="F40" i="2"/>
  <c r="I98" i="2"/>
  <c r="F180" i="2"/>
  <c r="F220" i="2"/>
  <c r="F182" i="2"/>
  <c r="I298" i="2"/>
  <c r="F231" i="2"/>
  <c r="F288" i="2"/>
  <c r="I34" i="2"/>
  <c r="F71" i="2"/>
  <c r="F171" i="2"/>
  <c r="I294" i="2"/>
  <c r="F246" i="2"/>
  <c r="F178" i="2"/>
  <c r="F125" i="2"/>
  <c r="F149" i="2"/>
  <c r="F26" i="2"/>
  <c r="F5" i="2"/>
  <c r="F43" i="2"/>
  <c r="F177" i="2"/>
  <c r="I66" i="2"/>
  <c r="F111" i="2"/>
  <c r="I255" i="2"/>
  <c r="F261" i="2"/>
  <c r="F107" i="2"/>
  <c r="F244" i="2"/>
  <c r="F233" i="2"/>
  <c r="F260" i="2"/>
  <c r="F33" i="2"/>
  <c r="I142" i="2"/>
  <c r="F116" i="2"/>
  <c r="F154" i="2"/>
  <c r="F224" i="2"/>
  <c r="F214" i="2"/>
  <c r="I205" i="2"/>
  <c r="F53" i="2"/>
  <c r="F48" i="2"/>
  <c r="F10" i="2"/>
  <c r="F130" i="2"/>
  <c r="F213" i="2"/>
  <c r="F280" i="2"/>
  <c r="F225" i="2"/>
  <c r="I269" i="2"/>
  <c r="F226" i="2"/>
  <c r="F30" i="2"/>
  <c r="F194" i="2"/>
  <c r="I287" i="2"/>
  <c r="F176" i="2"/>
  <c r="F247" i="2"/>
  <c r="F263" i="2"/>
  <c r="F208" i="2"/>
  <c r="I215" i="2"/>
  <c r="F67" i="2"/>
  <c r="F103" i="2"/>
  <c r="I187" i="2"/>
  <c r="F160" i="2"/>
  <c r="I259" i="2"/>
  <c r="F239" i="2"/>
  <c r="J3" i="2"/>
  <c r="F143" i="2"/>
  <c r="F101" i="2"/>
  <c r="F75" i="2"/>
  <c r="F51" i="2"/>
  <c r="F83" i="2"/>
  <c r="I19" i="2"/>
  <c r="F243" i="2"/>
  <c r="F114" i="2"/>
  <c r="F8" i="2"/>
  <c r="F209" i="2"/>
  <c r="F241" i="2"/>
  <c r="F79" i="2"/>
  <c r="F18" i="2"/>
  <c r="F117" i="2"/>
  <c r="I164" i="2"/>
  <c r="F11" i="2"/>
  <c r="F200" i="2"/>
  <c r="F136" i="2"/>
  <c r="F257" i="2"/>
  <c r="F193" i="2"/>
  <c r="F221" i="2"/>
  <c r="I44" i="2"/>
  <c r="F271" i="2"/>
  <c r="F217" i="2"/>
  <c r="F58" i="2"/>
  <c r="F157" i="2"/>
  <c r="F55" i="2"/>
  <c r="F237" i="2"/>
  <c r="F108" i="2"/>
  <c r="I106" i="2"/>
  <c r="F170" i="2"/>
  <c r="F31" i="2"/>
  <c r="F276" i="2"/>
  <c r="F292" i="2"/>
  <c r="F267" i="2"/>
  <c r="F192" i="2"/>
  <c r="F145" i="2"/>
  <c r="F60" i="2"/>
  <c r="F228" i="2"/>
  <c r="F93" i="2"/>
  <c r="F74" i="2"/>
  <c r="F63" i="2"/>
  <c r="F46" i="2"/>
  <c r="F167" i="2"/>
  <c r="F95" i="2"/>
  <c r="F234" i="2"/>
  <c r="F12" i="2"/>
  <c r="F115" i="2"/>
  <c r="I203" i="2"/>
  <c r="I293" i="2"/>
  <c r="I77" i="2"/>
  <c r="F15" i="2"/>
  <c r="F165" i="2"/>
  <c r="F299" i="2"/>
  <c r="F181" i="2"/>
  <c r="F227" i="2"/>
  <c r="F7" i="2"/>
  <c r="F104" i="2"/>
  <c r="F29" i="2"/>
  <c r="I21" i="2"/>
  <c r="F139" i="2"/>
  <c r="F87" i="2"/>
  <c r="F122" i="2"/>
  <c r="F81" i="2"/>
  <c r="E3" i="2"/>
  <c r="F201" i="2"/>
  <c r="I17" i="2"/>
  <c r="F17" i="2"/>
  <c r="F147" i="2"/>
  <c r="F49" i="2"/>
  <c r="J4" i="2"/>
  <c r="F264" i="2"/>
  <c r="F249" i="2"/>
  <c r="F275" i="2"/>
  <c r="E4" i="2"/>
  <c r="F9" i="2"/>
  <c r="I110" i="2"/>
  <c r="F202" i="2"/>
  <c r="F290" i="2"/>
  <c r="I14" i="2"/>
  <c r="F14" i="2"/>
  <c r="I70" i="2"/>
  <c r="F70" i="2"/>
  <c r="I88" i="2"/>
  <c r="F88" i="2"/>
  <c r="I126" i="2"/>
  <c r="F126" i="2"/>
  <c r="F123" i="2"/>
  <c r="I124" i="2"/>
  <c r="F124" i="2"/>
  <c r="F148" i="2"/>
  <c r="F155" i="2"/>
  <c r="F28" i="2"/>
  <c r="I96" i="2"/>
  <c r="F96" i="2"/>
  <c r="F119" i="2"/>
  <c r="F99" i="2"/>
  <c r="I99" i="2"/>
  <c r="F191" i="2"/>
  <c r="I191" i="2"/>
  <c r="I6" i="2"/>
  <c r="F6" i="2"/>
  <c r="I62" i="2"/>
  <c r="F62" i="2"/>
  <c r="I86" i="2"/>
  <c r="F86" i="2"/>
  <c r="F169" i="2"/>
  <c r="I169" i="2"/>
  <c r="I89" i="2"/>
  <c r="F89" i="2"/>
  <c r="I172" i="2"/>
  <c r="F172" i="2"/>
  <c r="F73" i="2"/>
  <c r="I73" i="2"/>
  <c r="I102" i="2"/>
  <c r="F102" i="2"/>
  <c r="I120" i="2"/>
  <c r="F120" i="2"/>
  <c r="I158" i="2"/>
  <c r="F158" i="2"/>
  <c r="I128" i="2"/>
  <c r="F128" i="2"/>
  <c r="F175" i="2"/>
  <c r="I175" i="2"/>
  <c r="F163" i="2"/>
  <c r="F105" i="2"/>
  <c r="I105" i="2"/>
  <c r="F161" i="2"/>
  <c r="I161" i="2"/>
  <c r="F127" i="2"/>
  <c r="I131" i="2"/>
  <c r="F131" i="2"/>
  <c r="F151" i="2"/>
  <c r="F65" i="2"/>
  <c r="I22" i="2"/>
  <c r="F22" i="2"/>
  <c r="F23" i="2"/>
  <c r="F173" i="2"/>
  <c r="F223" i="2"/>
  <c r="I223" i="2"/>
  <c r="I25" i="2"/>
  <c r="F25" i="2"/>
  <c r="F52" i="2"/>
  <c r="F252" i="2"/>
  <c r="I38" i="2"/>
  <c r="F38" i="2"/>
  <c r="I134" i="2"/>
  <c r="F134" i="2"/>
  <c r="I94" i="2"/>
  <c r="F94" i="2"/>
  <c r="F97" i="2"/>
  <c r="I118" i="2"/>
  <c r="F118" i="2"/>
  <c r="F174" i="2"/>
  <c r="F41" i="2"/>
  <c r="I41" i="2"/>
  <c r="F137" i="2"/>
  <c r="I137" i="2"/>
  <c r="I56" i="2"/>
  <c r="F56" i="2"/>
  <c r="F24" i="2"/>
  <c r="I121" i="2"/>
  <c r="F121" i="2"/>
  <c r="F20" i="2"/>
  <c r="F59" i="2"/>
  <c r="I59" i="2"/>
  <c r="I152" i="2"/>
  <c r="F152" i="2"/>
  <c r="F27" i="2"/>
  <c r="F129" i="2"/>
  <c r="I92" i="2"/>
  <c r="F92" i="2"/>
  <c r="I32" i="2"/>
  <c r="F32" i="2"/>
  <c r="F91" i="2"/>
  <c r="I91" i="2"/>
  <c r="I36" i="2"/>
  <c r="F36" i="2"/>
  <c r="F35" i="2"/>
  <c r="I35" i="2"/>
  <c r="I54" i="2"/>
  <c r="F54" i="2"/>
  <c r="I150" i="2"/>
  <c r="F150" i="2"/>
  <c r="I64" i="2"/>
  <c r="F64" i="2"/>
  <c r="F144" i="2"/>
  <c r="I156" i="2"/>
  <c r="F156" i="2"/>
  <c r="I57" i="2"/>
  <c r="F57" i="2"/>
  <c r="I153" i="2"/>
  <c r="F153" i="2"/>
  <c r="F84" i="2"/>
  <c r="F112" i="2"/>
  <c r="I4" i="2" l="1"/>
  <c r="F4" i="2"/>
  <c r="I3" i="2"/>
  <c r="F3" i="2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<sst xmlns="http://schemas.openxmlformats.org/spreadsheetml/2006/main" count="605" uniqueCount="601">
  <si>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</si>
  <si>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</si>
  <si>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</si>
  <si>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</si>
  <si>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</si>
  <si>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</si>
  <si>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</si>
  <si>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</si>
  <si>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</si>
  <si>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</si>
  <si>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</si>
  <si>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</si>
  <si>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</si>
  <si>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</si>
  <si>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</si>
  <si>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</si>
  <si>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</si>
  <si>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</si>
  <si>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</si>
  <si>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</si>
  <si>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</si>
  <si>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</si>
  <si>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</si>
  <si>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</si>
  <si>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</si>
  <si>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</si>
  <si>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</si>
  <si>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</si>
  <si>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</si>
  <si>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</si>
  <si>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</si>
  <si>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</si>
  <si>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</si>
  <si>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</si>
  <si>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</si>
  <si>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</si>
  <si>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</si>
  <si>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</si>
  <si>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</si>
  <si>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</si>
  <si>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</si>
  <si>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</si>
  <si>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</si>
  <si>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</si>
  <si>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</si>
  <si>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</si>
  <si>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</si>
  <si>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</si>
  <si>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</si>
  <si>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</si>
  <si>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</si>
  <si>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</si>
  <si>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</si>
  <si>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</si>
  <si>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</si>
  <si>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</si>
  <si>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</si>
  <si>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</si>
  <si>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</si>
  <si>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</si>
  <si>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</si>
  <si>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</si>
  <si>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</si>
  <si>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</si>
  <si>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</si>
  <si>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</si>
  <si>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</si>
  <si>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</si>
  <si>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</si>
  <si>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</si>
  <si>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</si>
  <si>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</si>
  <si>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</si>
  <si>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</si>
  <si>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</si>
  <si>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</si>
  <si>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</si>
  <si>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</si>
  <si>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</si>
  <si>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</si>
  <si>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</si>
  <si>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</si>
  <si>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</si>
  <si>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</si>
  <si>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</si>
  <si>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</si>
  <si>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</si>
  <si>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</si>
  <si>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</si>
  <si>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</si>
  <si>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</si>
  <si>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</si>
  <si>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</si>
  <si>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</si>
  <si>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</si>
  <si>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</si>
  <si>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</si>
  <si>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</si>
  <si>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</si>
  <si>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</si>
  <si>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</si>
  <si>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</si>
  <si>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</si>
  <si>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</si>
  <si>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</si>
  <si>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</si>
  <si>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</si>
  <si>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</si>
  <si>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</si>
  <si>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</si>
  <si>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</si>
  <si>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</si>
  <si>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</si>
  <si>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</si>
  <si>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</si>
  <si>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</si>
  <si>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</si>
  <si>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</si>
  <si>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</si>
  <si>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</si>
  <si>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</si>
  <si>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</si>
  <si>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</si>
  <si>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</si>
  <si>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</si>
  <si>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</si>
  <si>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</si>
  <si>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</si>
  <si>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</si>
  <si>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</si>
  <si>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</si>
  <si>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</si>
  <si>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</si>
  <si>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</si>
  <si>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</si>
  <si>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</si>
  <si>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</si>
  <si>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</si>
  <si>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</si>
  <si>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</si>
  <si>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</si>
  <si>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</si>
  <si>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</si>
  <si>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</si>
  <si>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</si>
  <si>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</si>
  <si>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</si>
  <si>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</si>
  <si>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</si>
  <si>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</si>
  <si>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</si>
  <si>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</si>
  <si>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</si>
  <si>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</si>
  <si>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</si>
  <si>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</si>
  <si>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</si>
  <si>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</si>
  <si>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</si>
  <si>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</si>
  <si>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</si>
  <si>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</si>
  <si>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</si>
  <si>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</si>
  <si>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</si>
  <si>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</si>
  <si>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</si>
  <si>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</si>
  <si>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</si>
  <si>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</si>
  <si>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</si>
  <si>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</si>
  <si>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</si>
  <si>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</si>
  <si>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</si>
  <si>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</si>
  <si>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</si>
  <si>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</si>
  <si>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</si>
  <si>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</si>
  <si>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</si>
  <si>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</si>
  <si>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</si>
  <si>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</si>
  <si>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</si>
  <si>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</si>
  <si>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</si>
  <si>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</si>
  <si>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</si>
  <si>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</si>
  <si>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</si>
  <si>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</si>
  <si>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</si>
  <si>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</si>
  <si>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</si>
  <si>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</si>
  <si>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</si>
  <si>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</si>
  <si>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</si>
  <si>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</si>
  <si>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</si>
  <si>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</si>
  <si>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</si>
  <si>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</si>
  <si>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</si>
  <si>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</si>
  <si>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</si>
  <si>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</si>
  <si>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</si>
  <si>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</si>
  <si>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</si>
  <si>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</si>
  <si>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</si>
  <si>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</si>
  <si>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</si>
  <si>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</si>
  <si>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</si>
  <si>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</si>
  <si>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</si>
  <si>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</si>
  <si>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</si>
  <si>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</si>
  <si>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</si>
  <si>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</si>
  <si>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</si>
  <si>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</si>
  <si>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</si>
  <si>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</si>
  <si>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</si>
  <si>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</si>
  <si>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</si>
  <si>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</si>
  <si>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</si>
  <si>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</si>
  <si>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</si>
  <si>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</si>
  <si>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</si>
  <si>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</si>
  <si>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</si>
  <si>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</si>
  <si>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</si>
  <si>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</si>
  <si>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</si>
  <si>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</si>
  <si>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</si>
  <si>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</si>
  <si>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</si>
  <si>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</si>
  <si>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</si>
  <si>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</si>
  <si>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</si>
  <si>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</si>
  <si>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</si>
  <si>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</si>
  <si>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</si>
  <si>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</si>
  <si>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</si>
  <si>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</si>
  <si>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</si>
  <si>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</si>
  <si>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</si>
  <si>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</si>
  <si>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</si>
  <si>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</si>
  <si>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</si>
  <si>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</si>
  <si>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</si>
  <si>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</si>
  <si>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</si>
  <si>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</si>
  <si>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</si>
  <si>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</si>
  <si>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</si>
  <si>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</si>
  <si>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</si>
  <si>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</si>
  <si>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</si>
  <si>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</si>
  <si>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</si>
  <si>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</si>
  <si>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</si>
  <si>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</si>
  <si>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</si>
  <si>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</si>
  <si>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</si>
  <si>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</si>
  <si>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</si>
  <si>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</si>
  <si>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</si>
  <si>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</si>
  <si>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</si>
  <si>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</si>
  <si>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</si>
  <si>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</si>
  <si>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</si>
  <si>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</si>
  <si>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</si>
  <si>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</si>
  <si>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</si>
  <si>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</si>
  <si>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</si>
  <si>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</si>
  <si>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</si>
  <si>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</si>
  <si>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</si>
  <si>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</si>
  <si>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</si>
  <si>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</si>
  <si>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</si>
  <si>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</si>
  <si>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</si>
  <si>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</si>
  <si>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</si>
  <si>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</si>
  <si>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</si>
  <si>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</si>
  <si>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</si>
  <si>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</si>
  <si>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</si>
  <si>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</si>
  <si>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</si>
  <si>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</si>
  <si>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</si>
  <si>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</si>
  <si>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</si>
  <si>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</si>
  <si>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</si>
  <si>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</si>
  <si>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</si>
  <si>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</si>
  <si>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</si>
  <si>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</si>
  <si>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</si>
  <si>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</si>
  <si>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</si>
  <si>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</si>
  <si>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</si>
  <si>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</si>
  <si>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</si>
  <si>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</si>
  <si>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</si>
  <si>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</si>
  <si>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</si>
  <si>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</si>
  <si>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</si>
  <si>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</si>
  <si>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</si>
  <si>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</si>
  <si>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</si>
  <si>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</si>
  <si>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</si>
  <si>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</si>
  <si>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</si>
  <si>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</si>
  <si>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</si>
  <si>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</si>
  <si>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</si>
  <si>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</si>
  <si>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</si>
  <si>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</si>
  <si>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</si>
  <si>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</si>
  <si>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</si>
  <si>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</si>
  <si>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</si>
  <si>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</si>
  <si>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</si>
  <si>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</si>
  <si>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</si>
  <si>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</si>
  <si>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</si>
  <si>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</si>
  <si>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</si>
  <si>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</si>
  <si>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</si>
  <si>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</si>
  <si>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</si>
  <si>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</si>
  <si>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</si>
  <si>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</si>
  <si>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</si>
  <si>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</si>
  <si>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</si>
  <si>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</si>
  <si>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</si>
  <si>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</si>
  <si>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</si>
  <si>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</si>
  <si>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</si>
  <si>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</si>
  <si>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</si>
  <si>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</si>
  <si>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</si>
  <si>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</si>
  <si>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</si>
  <si>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</si>
  <si>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</si>
  <si>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</si>
  <si>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</si>
  <si>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</si>
  <si>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</si>
  <si>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</si>
  <si>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</si>
  <si>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</si>
  <si>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</si>
  <si>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</si>
  <si>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</si>
  <si>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</si>
  <si>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</si>
  <si>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</si>
  <si>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</si>
  <si>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</si>
  <si>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</si>
  <si>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</si>
  <si>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</si>
  <si>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</si>
  <si>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</si>
  <si>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</si>
  <si>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</si>
  <si>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</si>
  <si>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</si>
  <si>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</si>
  <si>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</si>
  <si>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</si>
  <si>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</si>
  <si>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</si>
  <si>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</si>
  <si>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</si>
  <si>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</si>
  <si>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</si>
  <si>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</si>
  <si>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</si>
  <si>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</si>
  <si>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</si>
  <si>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</si>
  <si>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</si>
  <si>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</si>
  <si>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</si>
  <si>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</si>
  <si>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</si>
  <si>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</si>
  <si>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</si>
  <si>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</si>
  <si>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</si>
  <si>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</si>
  <si>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</si>
  <si>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</si>
  <si>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</si>
  <si>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</si>
  <si>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</si>
  <si>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</si>
  <si>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</si>
  <si>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</si>
  <si>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</si>
  <si>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</si>
  <si>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</si>
  <si>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</si>
  <si>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</si>
  <si>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</si>
  <si>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</si>
  <si>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</si>
  <si>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</si>
  <si>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</si>
  <si>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</si>
  <si>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</si>
  <si>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</si>
  <si>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</si>
  <si>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</si>
  <si>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</si>
  <si>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</si>
  <si>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</si>
  <si>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</si>
  <si>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</si>
  <si>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</si>
  <si>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</si>
  <si>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</si>
  <si>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</si>
  <si>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</si>
  <si>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</si>
  <si>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</si>
  <si>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</si>
  <si>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</si>
  <si>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</si>
  <si>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</si>
  <si>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</si>
  <si>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</si>
  <si>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</si>
  <si>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</si>
  <si>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</si>
  <si>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</si>
  <si>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</si>
  <si>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</si>
  <si>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</si>
  <si>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</si>
  <si>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</si>
  <si>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</si>
  <si>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</si>
  <si>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</si>
  <si>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</si>
  <si>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</si>
  <si>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</si>
  <si>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</si>
  <si>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</si>
  <si>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</si>
  <si>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</si>
  <si>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</si>
  <si>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</si>
  <si>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</si>
  <si>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</si>
  <si>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</si>
  <si>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</si>
  <si>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</si>
  <si>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</si>
  <si>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</si>
  <si>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</si>
  <si>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</si>
  <si>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</si>
  <si>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</si>
  <si>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</si>
  <si>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</si>
  <si>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</si>
  <si>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</si>
  <si>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</si>
  <si>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</si>
  <si>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</si>
  <si>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</si>
  <si>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</si>
  <si>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</si>
  <si>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</si>
  <si>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</si>
  <si>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</si>
  <si>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</si>
  <si>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</si>
  <si>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</si>
  <si>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</si>
  <si>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</si>
  <si>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</si>
  <si>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</si>
  <si>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</si>
  <si>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</si>
  <si>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</si>
  <si>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</si>
  <si>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</si>
  <si>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</si>
  <si>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</si>
  <si>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</si>
  <si>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</si>
  <si>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</si>
  <si>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</si>
  <si>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</si>
  <si>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</si>
  <si>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</si>
  <si>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</si>
  <si>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</si>
  <si>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</si>
  <si>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</si>
  <si>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</si>
  <si>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</si>
  <si>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</si>
  <si>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</si>
  <si>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</si>
  <si>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</si>
  <si>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</si>
  <si>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</si>
  <si>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</si>
  <si>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</si>
  <si>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</si>
  <si>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</si>
  <si>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</si>
  <si>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</si>
  <si>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</si>
  <si>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</si>
  <si>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</si>
  <si>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</si>
  <si>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</si>
  <si>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</si>
  <si>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</si>
  <si>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</si>
  <si>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</si>
  <si>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</si>
  <si>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</si>
  <si>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</si>
  <si>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</si>
  <si>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</si>
  <si>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</si>
  <si>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</si>
  <si>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</si>
  <si>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</si>
  <si>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</si>
  <si>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</si>
  <si>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Property Valuation W/O Timber</t>
  </si>
  <si>
    <t>Greater of 1/2 TAV¹ or 80% Timber</t>
  </si>
  <si>
    <t>Levy Valuation With Timber</t>
  </si>
  <si>
    <t>Levy Rate $/1000</t>
  </si>
  <si>
    <t>Certified Levy Amount</t>
  </si>
  <si>
    <t>2018-19 Resident FTE Students</t>
  </si>
  <si>
    <t>Levy Valuation Per Student</t>
  </si>
  <si>
    <t>Certified Levy Per Student</t>
  </si>
  <si>
    <t>00001</t>
  </si>
  <si>
    <t>Districts with Levies</t>
  </si>
  <si>
    <t>General Fund and Enrichment Levies Collectible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</si>
</sst>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0_);\(#,##0.00000\)"/>
    <numFmt numFmtId="167" formatCode="0.0000_)"/>
  </numFmts>
  <fonts count="10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b/>
      <sz val="11"/>
      <color rgb="FF00000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3" fillId="0" borderId="2" xfId="0" applyNumberFormat="1" applyFont="1" applyBorder="1" applyAlignment="1">
      <alignment wrapText="1"/>
    </xf>
    <xf numFmtId="0" fontId="3" fillId="0" borderId="2" xfId="2" applyNumberFormat="1" applyFont="1" applyBorder="1" applyAlignment="1">
      <alignment wrapText="1"/>
    </xf>
    <xf numFmtId="0" fontId="6" fillId="0" borderId="4" xfId="0" quotePrefix="1" applyFont="1" applyFill="1" applyBorder="1"/>
    <xf numFmtId="37" fontId="5" fillId="0" borderId="0" xfId="0" applyNumberFormat="1" applyFont="1"/>
    <xf numFmtId="0" fontId="5" fillId="0" borderId="3" xfId="0" applyFont="1" applyFill="1" applyBorder="1"/>
    <xf numFmtId="37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37" fontId="8" fillId="0" borderId="3" xfId="0" applyNumberFormat="1" applyFont="1" applyFill="1" applyBorder="1" applyAlignment="1">
      <alignment vertical="center"/>
    </xf>
    <xf numFmtId="165" fontId="5" fillId="0" borderId="0" xfId="2" applyNumberFormat="1" applyFont="1"/>
    <xf numFmtId="167" fontId="5" fillId="0" borderId="0" xfId="0" applyNumberFormat="1" applyFont="1"/>
    <xf numFmtId="0" fontId="5" fillId="0" borderId="4" xfId="0" applyFont="1" applyFill="1" applyBorder="1" applyAlignment="1">
      <alignment horizontal="right"/>
    </xf>
    <xf numFmtId="0" fontId="9" fillId="0" borderId="0" xfId="0" applyFont="1"/>
  </cellXfs>
  <cellStyles count="5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  <cellStyle name="Normal 3" xfId="4" xr:uid="{C5EC0500-B897-4FA8-8B02-80F0AE9F8C8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061" displayName="Table1061" ref="A2:J299" totalsRowShown="0" headerRowDxfId="14" dataDxfId="12" headerRowBorderDxfId="13" tableBorderDxfId="11" totalsRowBorderDxfId="10">
  <tableColumns count="10">
    <tableColumn id="2" xr3:uid="{0F836A6E-8599-4D78-A446-7C2FFF0D7290}" name="CCDDD" dataDxfId="9"/>
    <tableColumn id="3" xr3:uid="{54D9CCA4-CB30-4F22-A1BC-276CCBEB6018}" name="District" dataDxfId="8"/>
    <tableColumn id="1" xr3:uid="{8976B4D5-54CF-40CD-AC6A-9F1139396DED}" name="Property Valuation W/O Timber" dataDxfId="7"/>
    <tableColumn id="10" xr3:uid="{1FD868D4-8246-4BCC-86C4-20C0903C5D25}" name="Greater of 1/2 TAV¹ or 80% Timber" dataDxfId="6">
      <calculatedColumnFormula>IF(A3&lt;&gt;A2,1,IF(D2&gt;0,D2+1,IF(A2&lt;&gt;A1,1,IF(D1&gt;0,D1+1,IF(A1&lt;&gt;#REF!,1,IF(#REF!&gt;0,#REF!+1,1))))))</calculatedColumnFormula>
    </tableColumn>
    <tableColumn id="4" xr3:uid="{E69ED86F-118F-4698-9C06-C7EB3FCF50E2}" name="Levy Valuation With Timber" dataDxfId="5"/>
    <tableColumn id="5" xr3:uid="{23DD5665-B088-43A3-96B2-9E14D01F154B}" name="Levy Rate $/1000" dataDxfId="4"/>
    <tableColumn id="6" xr3:uid="{522B9625-7973-405C-8E05-153FDB1956BD}" name="Certified Levy Amount" dataDxfId="3"/>
    <tableColumn id="7" xr3:uid="{55C00002-A2B5-463B-9B08-C0741DAA3CB2}" name="2018-19 Resident FTE Students" dataDxfId="2" dataCellStyle="Comma"/>
    <tableColumn id="8" xr3:uid="{04B47766-33FE-48FC-B24E-4773C241BAA2}" name="Levy Valuation Per Student" dataDxfId="1"/>
    <tableColumn id="9" xr3:uid="{100AC1BD-E592-46BE-A1A3-EF0A2BAF11CA}" name="Certified Levy 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303"/>
  <sheetViews>
    <sheetView showZeros="0" tabSelected="1" zoomScale="90" zoomScaleNormal="90" workbookViewId="0">
      <pane ySplit="2" topLeftCell="A274" activePane="bottomLeft" state="frozen"/>
      <selection pane="bottomLeft" activeCell="B290" sqref="B290"/>
    </sheetView>
  </sheetViews>
  <sheetFormatPr defaultRowHeight="10.199999999999999"/>
  <cols>
    <col min="1" max="1" width="11.140625" bestFit="1" customWidth="1"/>
    <col min="2" max="2" width="25" customWidth="1"/>
    <col min="3" max="3" width="27.85546875" customWidth="1"/>
    <col min="4" max="4" width="24.28515625" customWidth="1"/>
    <col min="5" max="5" width="28.42578125" style="1" bestFit="1" customWidth="1"/>
    <col min="6" max="6" width="13.140625" bestFit="1" customWidth="1"/>
    <col min="7" max="7" width="23.7109375" bestFit="1" customWidth="1"/>
    <col min="8" max="8" width="18.85546875" bestFit="1" customWidth="1"/>
    <col min="9" max="9" width="18" bestFit="1" customWidth="1"/>
    <col min="10" max="11" width="19.28515625" style="5" customWidth="1"/>
    <col min="12" max="13" width="11.140625" bestFit="1" customWidth="1"/>
    <col min="14" max="14" width="12.28515625" bestFit="1" customWidth="1"/>
    <col min="15" max="15" width="11.140625" bestFit="1" customWidth="1"/>
  </cols>
  <sheetData>
    <row r="1" spans="1:16" ht="32.4">
      <c r="A1" s="24" t="s">
        <v>600</v>
      </c>
    </row>
    <row r="2" spans="1:16" s="2" customFormat="1" ht="61.95" customHeight="1">
      <c r="A2" s="3" t="s">
        <v>58</v>
      </c>
      <c r="B2" s="3" t="s">
        <v>65</v>
      </c>
      <c r="C2" s="4" t="s">
        <v>590</v>
      </c>
      <c r="D2" s="3" t="s">
        <v>591</v>
      </c>
      <c r="E2" s="12" t="s">
        <v>592</v>
      </c>
      <c r="F2" s="3" t="s">
        <v>593</v>
      </c>
      <c r="G2" s="3" t="s">
        <v>594</v>
      </c>
      <c r="H2" s="13" t="s">
        <v>595</v>
      </c>
      <c r="I2" s="13" t="s">
        <v>596</v>
      </c>
      <c r="J2" s="12" t="s">
        <v>597</v>
      </c>
      <c r="K2" s="5"/>
      <c r="L2"/>
      <c r="M2"/>
      <c r="N2"/>
      <c r="O2"/>
      <c r="P2"/>
    </row>
    <row r="3" spans="1:16" ht="16.8">
      <c r="A3" s="14" t="s">
        <v>577</v>
      </c>
      <c r="B3" s="16" t="s">
        <v>64</v>
      </c>
      <c r="C3" s="20">
        <f>SUBTOTAL(109,C5:C299)</f>
        <v>1374744787337</v>
      </c>
      <c r="D3" s="21">
        <f>SUBTOTAL(109,D5:D299)</f>
        <v>3421438228.6699996</v>
      </c>
      <c r="E3" s="21">
        <f>SUBTOTAL(109,E5:E299)</f>
        <v>1378166225565.6699</v>
      </c>
      <c r="F3" s="22">
        <f>ROUND(G3/(E3/1000),4)</f>
        <v>1.4810000000000001</v>
      </c>
      <c r="G3" s="21">
        <f>SUBTOTAL(109,G5:G299)</f>
        <v>2041077151</v>
      </c>
      <c r="H3" s="21">
        <f>SUBTOTAL(109,H5:H299)</f>
        <v>1090642.2400000007</v>
      </c>
      <c r="I3" s="15">
        <f>ROUND(E3/H3,0)</f>
        <v>1263628</v>
      </c>
      <c r="J3" s="15">
        <f>ROUND(G3/H3,0)</f>
        <v>1871</v>
      </c>
    </row>
    <row r="4" spans="1:16" ht="16.8">
      <c r="A4" s="14" t="s">
        <v>598</v>
      </c>
      <c r="B4" s="23" t="s">
        <v>599</v>
      </c>
      <c r="C4" s="15">
        <f>SUMIF($G$5:$G$299,"&gt;0",C5:C299)</f>
        <v>1374250718990</v>
      </c>
      <c r="D4" s="15">
        <f>SUMIF($G$5:$G$299,"&gt;0",D5:D299)</f>
        <v>3381832948.6699996</v>
      </c>
      <c r="E4" s="15">
        <f>SUMIF($G$5:$G$299,"&gt;0",E5:E299)</f>
        <v>1377632551938.6699</v>
      </c>
      <c r="F4" s="22">
        <f>ROUND(G4/(E4/1000),4)</f>
        <v>1.4816</v>
      </c>
      <c r="G4" s="15">
        <f>G3</f>
        <v>2041077151</v>
      </c>
      <c r="H4" s="15">
        <f>SUMIF($G$5:$G$299,"&gt;0",H5:H299)</f>
        <v>1090493.7100000007</v>
      </c>
      <c r="I4" s="15">
        <f>ROUND(E4/H4,0)</f>
        <v>1263311</v>
      </c>
      <c r="J4" s="15">
        <f>ROUND(G4/H4,0)</f>
        <v>1872</v>
      </c>
    </row>
    <row r="5" spans="1:16" ht="16.8">
      <c r="A5" s="7" t="s">
        <v>67</v>
      </c>
      <c r="B5" s="7" t="s">
        <v>334</v>
      </c>
      <c r="C5" s="17">
        <v>54868762</v>
      </c>
      <c r="D5" s="17">
        <v>0</v>
      </c>
      <c r="E5" s="17">
        <f>C5+D5</f>
        <v>54868762</v>
      </c>
      <c r="F5" s="18">
        <f>ROUND((G5/E5)*1000,5)</f>
        <v>1.4411700000000001</v>
      </c>
      <c r="G5" s="17">
        <v>79075</v>
      </c>
      <c r="H5" s="19">
        <v>53.1</v>
      </c>
      <c r="I5" s="17">
        <f>ROUND(E5/H5,0)</f>
        <v>1033310</v>
      </c>
      <c r="J5" s="17">
        <f>ROUND(G5/H5,0)</f>
        <v>1489</v>
      </c>
    </row>
    <row r="6" spans="1:16" ht="16.8">
      <c r="A6" s="7" t="s">
        <v>68</v>
      </c>
      <c r="B6" s="7" t="s">
        <v>335</v>
      </c>
      <c r="C6" s="17">
        <v>21304085</v>
      </c>
      <c r="D6" s="17">
        <v>0</v>
      </c>
      <c r="E6" s="17">
        <f t="shared" ref="E6:E69" si="0">C6+D6</f>
        <v>21304085</v>
      </c>
      <c r="F6" s="18">
        <f t="shared" ref="F6:F69" si="1">ROUND((G6/E6)*1000,5)</f>
        <v>1.87757</v>
      </c>
      <c r="G6" s="17">
        <v>40000</v>
      </c>
      <c r="H6" s="19">
        <v>12.5</v>
      </c>
      <c r="I6" s="17">
        <f t="shared" ref="I6:I69" si="2">ROUND(E6/H6,0)</f>
        <v>1704327</v>
      </c>
      <c r="J6" s="17">
        <f t="shared" ref="J6:J69" si="3">ROUND(G6/H6,0)</f>
        <v>3200</v>
      </c>
    </row>
    <row r="7" spans="1:16" ht="16.8">
      <c r="A7" s="7" t="s">
        <v>66</v>
      </c>
      <c r="B7" s="7" t="s">
        <v>333</v>
      </c>
      <c r="C7" s="17">
        <v>1418900891</v>
      </c>
      <c r="D7" s="17">
        <v>0</v>
      </c>
      <c r="E7" s="17">
        <f t="shared" si="0"/>
        <v>1418900891</v>
      </c>
      <c r="F7" s="18">
        <f t="shared" si="1"/>
        <v>1.5223100000000001</v>
      </c>
      <c r="G7" s="17">
        <v>2160000</v>
      </c>
      <c r="H7" s="19">
        <v>4419.3100000000004</v>
      </c>
      <c r="I7" s="17">
        <f t="shared" si="2"/>
        <v>321068</v>
      </c>
      <c r="J7" s="17">
        <f t="shared" si="3"/>
        <v>489</v>
      </c>
    </row>
    <row r="8" spans="1:16" ht="16.8">
      <c r="A8" s="7" t="s">
        <v>69</v>
      </c>
      <c r="B8" s="7" t="s">
        <v>336</v>
      </c>
      <c r="C8" s="17">
        <v>349494988</v>
      </c>
      <c r="D8" s="17">
        <v>0</v>
      </c>
      <c r="E8" s="17">
        <f t="shared" si="0"/>
        <v>349494988</v>
      </c>
      <c r="F8" s="18">
        <f t="shared" si="1"/>
        <v>1.46211</v>
      </c>
      <c r="G8" s="17">
        <v>511000</v>
      </c>
      <c r="H8" s="19">
        <v>197.93</v>
      </c>
      <c r="I8" s="17">
        <f t="shared" si="2"/>
        <v>1765750</v>
      </c>
      <c r="J8" s="17">
        <f t="shared" si="3"/>
        <v>2582</v>
      </c>
    </row>
    <row r="9" spans="1:16" ht="16.8">
      <c r="A9" s="7" t="s">
        <v>70</v>
      </c>
      <c r="B9" s="7" t="s">
        <v>337</v>
      </c>
      <c r="C9" s="17">
        <v>389955544</v>
      </c>
      <c r="D9" s="17">
        <v>0</v>
      </c>
      <c r="E9" s="17">
        <f t="shared" si="0"/>
        <v>389955544</v>
      </c>
      <c r="F9" s="18">
        <f t="shared" si="1"/>
        <v>1.6832499999999999</v>
      </c>
      <c r="G9" s="17">
        <v>656391</v>
      </c>
      <c r="H9" s="19">
        <v>350.95</v>
      </c>
      <c r="I9" s="17">
        <f t="shared" si="2"/>
        <v>1111143</v>
      </c>
      <c r="J9" s="17">
        <f t="shared" si="3"/>
        <v>1870</v>
      </c>
    </row>
    <row r="10" spans="1:16" ht="16.8">
      <c r="A10" s="7" t="s">
        <v>71</v>
      </c>
      <c r="B10" s="7" t="s">
        <v>338</v>
      </c>
      <c r="C10" s="17">
        <v>1448070953</v>
      </c>
      <c r="D10" s="17">
        <v>0</v>
      </c>
      <c r="E10" s="17">
        <f t="shared" si="0"/>
        <v>1448070953</v>
      </c>
      <c r="F10" s="18">
        <f t="shared" si="1"/>
        <v>1.77535</v>
      </c>
      <c r="G10" s="17">
        <v>2570834</v>
      </c>
      <c r="H10" s="19">
        <v>2581.84</v>
      </c>
      <c r="I10" s="17">
        <f t="shared" si="2"/>
        <v>560868</v>
      </c>
      <c r="J10" s="17">
        <f t="shared" si="3"/>
        <v>996</v>
      </c>
    </row>
    <row r="11" spans="1:16" ht="16.8">
      <c r="A11" s="7" t="s">
        <v>72</v>
      </c>
      <c r="B11" s="7" t="s">
        <v>339</v>
      </c>
      <c r="C11" s="17">
        <v>384137024</v>
      </c>
      <c r="D11" s="17">
        <v>1100168</v>
      </c>
      <c r="E11" s="17">
        <f t="shared" si="0"/>
        <v>385237192</v>
      </c>
      <c r="F11" s="18">
        <f t="shared" si="1"/>
        <v>1.6483399999999999</v>
      </c>
      <c r="G11" s="17">
        <v>635000</v>
      </c>
      <c r="H11" s="19">
        <v>639.36</v>
      </c>
      <c r="I11" s="17">
        <f t="shared" si="2"/>
        <v>602536</v>
      </c>
      <c r="J11" s="17">
        <f t="shared" si="3"/>
        <v>993</v>
      </c>
    </row>
    <row r="12" spans="1:16" ht="16.8">
      <c r="A12" s="7" t="s">
        <v>73</v>
      </c>
      <c r="B12" s="7" t="s">
        <v>340</v>
      </c>
      <c r="C12" s="17">
        <v>9385430286</v>
      </c>
      <c r="D12" s="17">
        <v>0</v>
      </c>
      <c r="E12" s="17">
        <f t="shared" si="0"/>
        <v>9385430286</v>
      </c>
      <c r="F12" s="18">
        <f t="shared" si="1"/>
        <v>1.5822400000000001</v>
      </c>
      <c r="G12" s="17">
        <v>14850000</v>
      </c>
      <c r="H12" s="19">
        <v>18623.14</v>
      </c>
      <c r="I12" s="17">
        <f t="shared" si="2"/>
        <v>503966</v>
      </c>
      <c r="J12" s="17">
        <f t="shared" si="3"/>
        <v>797</v>
      </c>
    </row>
    <row r="13" spans="1:16" ht="16.8">
      <c r="A13" s="7" t="s">
        <v>8</v>
      </c>
      <c r="B13" s="7" t="s">
        <v>9</v>
      </c>
      <c r="C13" s="17">
        <v>501170240</v>
      </c>
      <c r="D13" s="17">
        <v>0</v>
      </c>
      <c r="E13" s="17">
        <f t="shared" si="0"/>
        <v>501170240</v>
      </c>
      <c r="F13" s="18">
        <f t="shared" si="1"/>
        <v>0.65954999999999997</v>
      </c>
      <c r="G13" s="17">
        <v>330547</v>
      </c>
      <c r="H13" s="19">
        <v>136.4</v>
      </c>
      <c r="I13" s="17">
        <f t="shared" si="2"/>
        <v>3674269</v>
      </c>
      <c r="J13" s="17">
        <f t="shared" si="3"/>
        <v>2423</v>
      </c>
    </row>
    <row r="14" spans="1:16" ht="16.8">
      <c r="A14" s="7" t="s">
        <v>74</v>
      </c>
      <c r="B14" s="7" t="s">
        <v>566</v>
      </c>
      <c r="C14" s="17">
        <v>872236807</v>
      </c>
      <c r="D14" s="17">
        <v>0</v>
      </c>
      <c r="E14" s="17">
        <f t="shared" si="0"/>
        <v>872236807</v>
      </c>
      <c r="F14" s="18">
        <f t="shared" si="1"/>
        <v>1.7197199999999999</v>
      </c>
      <c r="G14" s="17">
        <v>1500000</v>
      </c>
      <c r="H14" s="19">
        <v>1384.49</v>
      </c>
      <c r="I14" s="17">
        <f t="shared" si="2"/>
        <v>630006</v>
      </c>
      <c r="J14" s="17">
        <f t="shared" si="3"/>
        <v>1083</v>
      </c>
    </row>
    <row r="15" spans="1:16" ht="16.8">
      <c r="A15" s="7" t="s">
        <v>75</v>
      </c>
      <c r="B15" s="7" t="s">
        <v>341</v>
      </c>
      <c r="C15" s="17">
        <v>574141145</v>
      </c>
      <c r="D15" s="17">
        <v>0</v>
      </c>
      <c r="E15" s="17">
        <f t="shared" si="0"/>
        <v>574141145</v>
      </c>
      <c r="F15" s="18">
        <f t="shared" si="1"/>
        <v>1.74173</v>
      </c>
      <c r="G15" s="17">
        <v>1000000</v>
      </c>
      <c r="H15" s="19">
        <v>865.89</v>
      </c>
      <c r="I15" s="17">
        <f t="shared" si="2"/>
        <v>663065</v>
      </c>
      <c r="J15" s="17">
        <f t="shared" si="3"/>
        <v>1155</v>
      </c>
    </row>
    <row r="16" spans="1:16" ht="16.8">
      <c r="A16" s="7" t="s">
        <v>76</v>
      </c>
      <c r="B16" s="7" t="s">
        <v>342</v>
      </c>
      <c r="C16" s="17">
        <v>1610388734</v>
      </c>
      <c r="D16" s="17">
        <v>0</v>
      </c>
      <c r="E16" s="17">
        <f t="shared" si="0"/>
        <v>1610388734</v>
      </c>
      <c r="F16" s="18">
        <f t="shared" si="1"/>
        <v>1.7227300000000001</v>
      </c>
      <c r="G16" s="17">
        <v>2774261</v>
      </c>
      <c r="H16" s="19">
        <v>2602.4899999999998</v>
      </c>
      <c r="I16" s="17">
        <f t="shared" si="2"/>
        <v>618788</v>
      </c>
      <c r="J16" s="17">
        <f t="shared" si="3"/>
        <v>1066</v>
      </c>
    </row>
    <row r="17" spans="1:10" ht="16.8">
      <c r="A17" s="7" t="s">
        <v>77</v>
      </c>
      <c r="B17" s="7" t="s">
        <v>343</v>
      </c>
      <c r="C17" s="17">
        <v>9345900211</v>
      </c>
      <c r="D17" s="17">
        <v>0</v>
      </c>
      <c r="E17" s="17">
        <f t="shared" si="0"/>
        <v>9345900211</v>
      </c>
      <c r="F17" s="18">
        <f t="shared" si="1"/>
        <v>2.5679699999999999</v>
      </c>
      <c r="G17" s="17">
        <v>24000000</v>
      </c>
      <c r="H17" s="19">
        <v>13503.06</v>
      </c>
      <c r="I17" s="17">
        <f t="shared" si="2"/>
        <v>692132</v>
      </c>
      <c r="J17" s="17">
        <f t="shared" si="3"/>
        <v>1777</v>
      </c>
    </row>
    <row r="18" spans="1:10" ht="16.8">
      <c r="A18" s="7" t="s">
        <v>10</v>
      </c>
      <c r="B18" s="7" t="s">
        <v>11</v>
      </c>
      <c r="C18" s="17">
        <v>1021090552</v>
      </c>
      <c r="D18" s="17">
        <v>367223</v>
      </c>
      <c r="E18" s="17">
        <f t="shared" si="0"/>
        <v>1021457775</v>
      </c>
      <c r="F18" s="18">
        <f t="shared" si="1"/>
        <v>1.4188700000000001</v>
      </c>
      <c r="G18" s="17">
        <v>1449314</v>
      </c>
      <c r="H18" s="19">
        <v>605.16999999999996</v>
      </c>
      <c r="I18" s="17">
        <f t="shared" si="2"/>
        <v>1687886</v>
      </c>
      <c r="J18" s="17">
        <f t="shared" si="3"/>
        <v>2395</v>
      </c>
    </row>
    <row r="19" spans="1:10" ht="16.8">
      <c r="A19" s="7" t="s">
        <v>578</v>
      </c>
      <c r="B19" s="7" t="s">
        <v>579</v>
      </c>
      <c r="C19" s="17">
        <v>38219639</v>
      </c>
      <c r="D19" s="17">
        <v>0</v>
      </c>
      <c r="E19" s="17">
        <f t="shared" si="0"/>
        <v>38219639</v>
      </c>
      <c r="F19" s="18">
        <f t="shared" si="1"/>
        <v>0</v>
      </c>
      <c r="G19" s="17">
        <v>0</v>
      </c>
      <c r="H19" s="19">
        <v>6.4</v>
      </c>
      <c r="I19" s="17">
        <f t="shared" si="2"/>
        <v>5971819</v>
      </c>
      <c r="J19" s="17">
        <f t="shared" si="3"/>
        <v>0</v>
      </c>
    </row>
    <row r="20" spans="1:10" ht="16.8">
      <c r="A20" s="7" t="s">
        <v>81</v>
      </c>
      <c r="B20" s="7" t="s">
        <v>347</v>
      </c>
      <c r="C20" s="17">
        <v>334961310</v>
      </c>
      <c r="D20" s="17">
        <v>1282601</v>
      </c>
      <c r="E20" s="17">
        <f t="shared" si="0"/>
        <v>336243911</v>
      </c>
      <c r="F20" s="18">
        <f t="shared" si="1"/>
        <v>1.3977900000000001</v>
      </c>
      <c r="G20" s="17">
        <v>470000</v>
      </c>
      <c r="H20" s="19">
        <v>310.64</v>
      </c>
      <c r="I20" s="17">
        <f t="shared" si="2"/>
        <v>1082423</v>
      </c>
      <c r="J20" s="17">
        <f t="shared" si="3"/>
        <v>1513</v>
      </c>
    </row>
    <row r="21" spans="1:10" ht="16.8">
      <c r="A21" s="7" t="s">
        <v>78</v>
      </c>
      <c r="B21" s="7" t="s">
        <v>344</v>
      </c>
      <c r="C21" s="17">
        <v>2713702402</v>
      </c>
      <c r="D21" s="17">
        <v>505010</v>
      </c>
      <c r="E21" s="17">
        <f t="shared" si="0"/>
        <v>2714207412</v>
      </c>
      <c r="F21" s="18">
        <f t="shared" si="1"/>
        <v>1.2728200000000001</v>
      </c>
      <c r="G21" s="17">
        <v>3454709</v>
      </c>
      <c r="H21" s="19">
        <v>1369.89</v>
      </c>
      <c r="I21" s="17">
        <f t="shared" si="2"/>
        <v>1981332</v>
      </c>
      <c r="J21" s="17">
        <f t="shared" si="3"/>
        <v>2522</v>
      </c>
    </row>
    <row r="22" spans="1:10" ht="16.8">
      <c r="A22" s="7" t="s">
        <v>82</v>
      </c>
      <c r="B22" s="7" t="s">
        <v>348</v>
      </c>
      <c r="C22" s="17">
        <v>886281867</v>
      </c>
      <c r="D22" s="17">
        <v>228646</v>
      </c>
      <c r="E22" s="17">
        <f t="shared" si="0"/>
        <v>886510513</v>
      </c>
      <c r="F22" s="18">
        <f t="shared" si="1"/>
        <v>1.4945900000000001</v>
      </c>
      <c r="G22" s="17">
        <v>1324973</v>
      </c>
      <c r="H22" s="19">
        <v>1593.69</v>
      </c>
      <c r="I22" s="17">
        <f t="shared" si="2"/>
        <v>556263</v>
      </c>
      <c r="J22" s="17">
        <f t="shared" si="3"/>
        <v>831</v>
      </c>
    </row>
    <row r="23" spans="1:10" ht="16.8">
      <c r="A23" s="7" t="s">
        <v>79</v>
      </c>
      <c r="B23" s="7" t="s">
        <v>345</v>
      </c>
      <c r="C23" s="17">
        <v>3087563297</v>
      </c>
      <c r="D23" s="17">
        <v>2291170</v>
      </c>
      <c r="E23" s="17">
        <f t="shared" si="0"/>
        <v>3089854467</v>
      </c>
      <c r="F23" s="18">
        <f t="shared" si="1"/>
        <v>1.0444899999999999</v>
      </c>
      <c r="G23" s="17">
        <v>3227319</v>
      </c>
      <c r="H23" s="19">
        <v>1301.58</v>
      </c>
      <c r="I23" s="17">
        <f t="shared" si="2"/>
        <v>2373926</v>
      </c>
      <c r="J23" s="17">
        <f t="shared" si="3"/>
        <v>2480</v>
      </c>
    </row>
    <row r="24" spans="1:10" ht="16.8">
      <c r="A24" s="7" t="s">
        <v>80</v>
      </c>
      <c r="B24" s="7" t="s">
        <v>346</v>
      </c>
      <c r="C24" s="17">
        <v>5260453627</v>
      </c>
      <c r="D24" s="17">
        <v>431690</v>
      </c>
      <c r="E24" s="17">
        <f t="shared" si="0"/>
        <v>5260885317</v>
      </c>
      <c r="F24" s="18">
        <f t="shared" si="1"/>
        <v>1.7232099999999999</v>
      </c>
      <c r="G24" s="17">
        <v>9065601</v>
      </c>
      <c r="H24" s="19">
        <v>7659.59</v>
      </c>
      <c r="I24" s="17">
        <f t="shared" si="2"/>
        <v>686836</v>
      </c>
      <c r="J24" s="17">
        <f t="shared" si="3"/>
        <v>1184</v>
      </c>
    </row>
    <row r="25" spans="1:10" ht="16.8">
      <c r="A25" s="7" t="s">
        <v>84</v>
      </c>
      <c r="B25" s="7" t="s">
        <v>350</v>
      </c>
      <c r="C25" s="17">
        <v>3658727902</v>
      </c>
      <c r="D25" s="17">
        <v>4112364</v>
      </c>
      <c r="E25" s="17">
        <f t="shared" si="0"/>
        <v>3662840266</v>
      </c>
      <c r="F25" s="18">
        <f t="shared" si="1"/>
        <v>1.50793</v>
      </c>
      <c r="G25" s="17">
        <v>5523294</v>
      </c>
      <c r="H25" s="19">
        <v>3730.28</v>
      </c>
      <c r="I25" s="17">
        <f t="shared" si="2"/>
        <v>981921</v>
      </c>
      <c r="J25" s="17">
        <f t="shared" si="3"/>
        <v>1481</v>
      </c>
    </row>
    <row r="26" spans="1:10" ht="16.8">
      <c r="A26" s="7" t="s">
        <v>83</v>
      </c>
      <c r="B26" s="7" t="s">
        <v>349</v>
      </c>
      <c r="C26" s="17">
        <v>359586485</v>
      </c>
      <c r="D26" s="17">
        <v>13566934</v>
      </c>
      <c r="E26" s="17">
        <f t="shared" si="0"/>
        <v>373153419</v>
      </c>
      <c r="F26" s="18">
        <f t="shared" si="1"/>
        <v>1.3935299999999999</v>
      </c>
      <c r="G26" s="17">
        <v>520000</v>
      </c>
      <c r="H26" s="19">
        <v>351.18</v>
      </c>
      <c r="I26" s="17">
        <f t="shared" si="2"/>
        <v>1062570</v>
      </c>
      <c r="J26" s="17">
        <f t="shared" si="3"/>
        <v>1481</v>
      </c>
    </row>
    <row r="27" spans="1:10" ht="16.8">
      <c r="A27" s="7" t="s">
        <v>85</v>
      </c>
      <c r="B27" s="7" t="s">
        <v>351</v>
      </c>
      <c r="C27" s="17">
        <v>5220131410</v>
      </c>
      <c r="D27" s="17">
        <v>10631764</v>
      </c>
      <c r="E27" s="17">
        <f t="shared" si="0"/>
        <v>5230763174</v>
      </c>
      <c r="F27" s="18">
        <f t="shared" si="1"/>
        <v>1.2854699999999999</v>
      </c>
      <c r="G27" s="17">
        <v>6724000</v>
      </c>
      <c r="H27" s="19">
        <v>2787.28</v>
      </c>
      <c r="I27" s="17">
        <f t="shared" si="2"/>
        <v>1876655</v>
      </c>
      <c r="J27" s="17">
        <f t="shared" si="3"/>
        <v>2412</v>
      </c>
    </row>
    <row r="28" spans="1:10" ht="16.8">
      <c r="A28" s="7" t="s">
        <v>87</v>
      </c>
      <c r="B28" s="7" t="s">
        <v>353</v>
      </c>
      <c r="C28" s="17">
        <v>100604621</v>
      </c>
      <c r="D28" s="17">
        <v>42954842</v>
      </c>
      <c r="E28" s="17">
        <f t="shared" si="0"/>
        <v>143559463</v>
      </c>
      <c r="F28" s="18">
        <f t="shared" si="1"/>
        <v>1.9155800000000001</v>
      </c>
      <c r="G28" s="17">
        <v>275000</v>
      </c>
      <c r="H28" s="19">
        <v>496.19</v>
      </c>
      <c r="I28" s="17">
        <f t="shared" si="2"/>
        <v>289324</v>
      </c>
      <c r="J28" s="17">
        <f t="shared" si="3"/>
        <v>554</v>
      </c>
    </row>
    <row r="29" spans="1:10" ht="16.8">
      <c r="A29" s="7" t="s">
        <v>86</v>
      </c>
      <c r="B29" s="7" t="s">
        <v>352</v>
      </c>
      <c r="C29" s="17">
        <v>424043622</v>
      </c>
      <c r="D29" s="17">
        <v>83070885</v>
      </c>
      <c r="E29" s="17">
        <f t="shared" si="0"/>
        <v>507114507</v>
      </c>
      <c r="F29" s="18">
        <f t="shared" si="1"/>
        <v>1.4085700000000001</v>
      </c>
      <c r="G29" s="17">
        <v>714304</v>
      </c>
      <c r="H29" s="19">
        <v>3418.48</v>
      </c>
      <c r="I29" s="17">
        <f t="shared" si="2"/>
        <v>148345</v>
      </c>
      <c r="J29" s="17">
        <f t="shared" si="3"/>
        <v>209</v>
      </c>
    </row>
    <row r="30" spans="1:10" ht="16.8">
      <c r="A30" s="7" t="s">
        <v>12</v>
      </c>
      <c r="B30" s="7" t="s">
        <v>13</v>
      </c>
      <c r="C30" s="17">
        <v>21511072119</v>
      </c>
      <c r="D30" s="17">
        <v>19456</v>
      </c>
      <c r="E30" s="17">
        <f t="shared" si="0"/>
        <v>21511091575</v>
      </c>
      <c r="F30" s="18">
        <f t="shared" si="1"/>
        <v>1.52363</v>
      </c>
      <c r="G30" s="17">
        <v>32775000</v>
      </c>
      <c r="H30" s="19">
        <v>22835</v>
      </c>
      <c r="I30" s="17">
        <f t="shared" si="2"/>
        <v>942023</v>
      </c>
      <c r="J30" s="17">
        <f t="shared" si="3"/>
        <v>1435</v>
      </c>
    </row>
    <row r="31" spans="1:10" ht="16.8">
      <c r="A31" s="7" t="s">
        <v>14</v>
      </c>
      <c r="B31" s="7" t="s">
        <v>15</v>
      </c>
      <c r="C31" s="17">
        <v>1686757880</v>
      </c>
      <c r="D31" s="17">
        <v>9059283</v>
      </c>
      <c r="E31" s="17">
        <f t="shared" si="0"/>
        <v>1695817163</v>
      </c>
      <c r="F31" s="18">
        <f t="shared" si="1"/>
        <v>1.4999899999999999</v>
      </c>
      <c r="G31" s="17">
        <v>2543704</v>
      </c>
      <c r="H31" s="19">
        <v>1951.37</v>
      </c>
      <c r="I31" s="17">
        <f t="shared" si="2"/>
        <v>869039</v>
      </c>
      <c r="J31" s="17">
        <f t="shared" si="3"/>
        <v>1304</v>
      </c>
    </row>
    <row r="32" spans="1:10" ht="16.8">
      <c r="A32" s="7" t="s">
        <v>91</v>
      </c>
      <c r="B32" s="7" t="s">
        <v>567</v>
      </c>
      <c r="C32" s="17">
        <v>1331669378</v>
      </c>
      <c r="D32" s="17">
        <v>1987859</v>
      </c>
      <c r="E32" s="17">
        <f t="shared" si="0"/>
        <v>1333657237</v>
      </c>
      <c r="F32" s="18">
        <f t="shared" si="1"/>
        <v>1.5072000000000001</v>
      </c>
      <c r="G32" s="17">
        <v>2010090</v>
      </c>
      <c r="H32" s="19">
        <v>1640.16</v>
      </c>
      <c r="I32" s="17">
        <f t="shared" si="2"/>
        <v>813126</v>
      </c>
      <c r="J32" s="17">
        <f t="shared" si="3"/>
        <v>1226</v>
      </c>
    </row>
    <row r="33" spans="1:10" ht="16.8">
      <c r="A33" s="7" t="s">
        <v>93</v>
      </c>
      <c r="B33" s="7" t="s">
        <v>358</v>
      </c>
      <c r="C33" s="17">
        <v>191246138</v>
      </c>
      <c r="D33" s="17">
        <v>5813162</v>
      </c>
      <c r="E33" s="17">
        <f t="shared" si="0"/>
        <v>197059300</v>
      </c>
      <c r="F33" s="18">
        <f t="shared" si="1"/>
        <v>1.62961</v>
      </c>
      <c r="G33" s="17">
        <v>321129</v>
      </c>
      <c r="H33" s="19">
        <v>204.7</v>
      </c>
      <c r="I33" s="17">
        <f t="shared" si="2"/>
        <v>962674</v>
      </c>
      <c r="J33" s="17">
        <f t="shared" si="3"/>
        <v>1569</v>
      </c>
    </row>
    <row r="34" spans="1:10" ht="16.8">
      <c r="A34" s="7" t="s">
        <v>88</v>
      </c>
      <c r="B34" s="7" t="s">
        <v>354</v>
      </c>
      <c r="C34" s="17">
        <v>3195617052</v>
      </c>
      <c r="D34" s="17">
        <v>27277163</v>
      </c>
      <c r="E34" s="17">
        <f t="shared" si="0"/>
        <v>3222894215</v>
      </c>
      <c r="F34" s="18">
        <f t="shared" si="1"/>
        <v>1.9834499999999999</v>
      </c>
      <c r="G34" s="17">
        <v>6392461</v>
      </c>
      <c r="H34" s="19">
        <v>3068.69</v>
      </c>
      <c r="I34" s="17">
        <f t="shared" si="2"/>
        <v>1050251</v>
      </c>
      <c r="J34" s="17">
        <f t="shared" si="3"/>
        <v>2083</v>
      </c>
    </row>
    <row r="35" spans="1:10" ht="16.8">
      <c r="A35" s="7" t="s">
        <v>16</v>
      </c>
      <c r="B35" s="7" t="s">
        <v>17</v>
      </c>
      <c r="C35" s="17">
        <v>19438953941</v>
      </c>
      <c r="D35" s="17">
        <v>228279</v>
      </c>
      <c r="E35" s="17">
        <f t="shared" si="0"/>
        <v>19439182220</v>
      </c>
      <c r="F35" s="18">
        <f t="shared" si="1"/>
        <v>1.6435900000000001</v>
      </c>
      <c r="G35" s="17">
        <v>31950000</v>
      </c>
      <c r="H35" s="19">
        <v>25521.17</v>
      </c>
      <c r="I35" s="17">
        <f t="shared" si="2"/>
        <v>761689</v>
      </c>
      <c r="J35" s="17">
        <f t="shared" si="3"/>
        <v>1252</v>
      </c>
    </row>
    <row r="36" spans="1:10" ht="16.8">
      <c r="A36" s="7" t="s">
        <v>89</v>
      </c>
      <c r="B36" s="7" t="s">
        <v>355</v>
      </c>
      <c r="C36" s="17">
        <v>6370649607</v>
      </c>
      <c r="D36" s="17">
        <v>6938422</v>
      </c>
      <c r="E36" s="17">
        <f t="shared" si="0"/>
        <v>6377588029</v>
      </c>
      <c r="F36" s="18">
        <f t="shared" si="1"/>
        <v>2.14995</v>
      </c>
      <c r="G36" s="17">
        <v>13711502</v>
      </c>
      <c r="H36" s="19">
        <v>7249.9</v>
      </c>
      <c r="I36" s="17">
        <f t="shared" si="2"/>
        <v>879679</v>
      </c>
      <c r="J36" s="17">
        <f t="shared" si="3"/>
        <v>1891</v>
      </c>
    </row>
    <row r="37" spans="1:10" ht="16.8">
      <c r="A37" s="7" t="s">
        <v>90</v>
      </c>
      <c r="B37" s="7" t="s">
        <v>356</v>
      </c>
      <c r="C37" s="17">
        <v>11269051655</v>
      </c>
      <c r="D37" s="17">
        <v>54268507</v>
      </c>
      <c r="E37" s="17">
        <f t="shared" si="0"/>
        <v>11323320162</v>
      </c>
      <c r="F37" s="18">
        <f t="shared" si="1"/>
        <v>2.6120100000000002</v>
      </c>
      <c r="G37" s="17">
        <v>29576572</v>
      </c>
      <c r="H37" s="19">
        <v>12933.36</v>
      </c>
      <c r="I37" s="17">
        <f t="shared" si="2"/>
        <v>875513</v>
      </c>
      <c r="J37" s="17">
        <f t="shared" si="3"/>
        <v>2287</v>
      </c>
    </row>
    <row r="38" spans="1:10" ht="16.8">
      <c r="A38" s="7" t="s">
        <v>92</v>
      </c>
      <c r="B38" s="7" t="s">
        <v>357</v>
      </c>
      <c r="C38" s="17">
        <v>3866111076</v>
      </c>
      <c r="D38" s="17">
        <v>489712</v>
      </c>
      <c r="E38" s="17">
        <f t="shared" si="0"/>
        <v>3866600788</v>
      </c>
      <c r="F38" s="18">
        <f t="shared" si="1"/>
        <v>1.49969</v>
      </c>
      <c r="G38" s="17">
        <v>5798709</v>
      </c>
      <c r="H38" s="19">
        <v>3175.08</v>
      </c>
      <c r="I38" s="17">
        <f t="shared" si="2"/>
        <v>1217796</v>
      </c>
      <c r="J38" s="17">
        <f t="shared" si="3"/>
        <v>1826</v>
      </c>
    </row>
    <row r="39" spans="1:10" ht="16.8">
      <c r="A39" s="7" t="s">
        <v>95</v>
      </c>
      <c r="B39" s="7" t="s">
        <v>359</v>
      </c>
      <c r="C39" s="17">
        <v>755055423</v>
      </c>
      <c r="D39" s="17">
        <v>1170519</v>
      </c>
      <c r="E39" s="17">
        <f t="shared" si="0"/>
        <v>756225942</v>
      </c>
      <c r="F39" s="18">
        <f t="shared" si="1"/>
        <v>1.9306399999999999</v>
      </c>
      <c r="G39" s="17">
        <v>1460000</v>
      </c>
      <c r="H39" s="19">
        <v>384.01</v>
      </c>
      <c r="I39" s="17">
        <f t="shared" si="2"/>
        <v>1969287</v>
      </c>
      <c r="J39" s="17">
        <f t="shared" si="3"/>
        <v>3802</v>
      </c>
    </row>
    <row r="40" spans="1:10" ht="16.8">
      <c r="A40" s="7" t="s">
        <v>580</v>
      </c>
      <c r="B40" s="7" t="s">
        <v>581</v>
      </c>
      <c r="C40" s="17">
        <v>127158054</v>
      </c>
      <c r="D40" s="17">
        <v>0</v>
      </c>
      <c r="E40" s="17">
        <f t="shared" si="0"/>
        <v>127158054</v>
      </c>
      <c r="F40" s="18">
        <f t="shared" si="1"/>
        <v>0</v>
      </c>
      <c r="G40" s="17">
        <v>0</v>
      </c>
      <c r="H40" s="19">
        <v>20.43</v>
      </c>
      <c r="I40" s="17">
        <f t="shared" si="2"/>
        <v>6224085</v>
      </c>
      <c r="J40" s="17">
        <f t="shared" si="3"/>
        <v>0</v>
      </c>
    </row>
    <row r="41" spans="1:10" ht="16.8">
      <c r="A41" s="7" t="s">
        <v>98</v>
      </c>
      <c r="B41" s="7" t="s">
        <v>362</v>
      </c>
      <c r="C41" s="17">
        <v>5890575415</v>
      </c>
      <c r="D41" s="17">
        <v>36201975</v>
      </c>
      <c r="E41" s="17">
        <f t="shared" si="0"/>
        <v>5926777390</v>
      </c>
      <c r="F41" s="18">
        <f t="shared" si="1"/>
        <v>1.5312300000000001</v>
      </c>
      <c r="G41" s="17">
        <v>9075249</v>
      </c>
      <c r="H41" s="19">
        <v>6482.81</v>
      </c>
      <c r="I41" s="17">
        <f t="shared" si="2"/>
        <v>914230</v>
      </c>
      <c r="J41" s="17">
        <f t="shared" si="3"/>
        <v>1400</v>
      </c>
    </row>
    <row r="42" spans="1:10" ht="16.8">
      <c r="A42" s="7" t="s">
        <v>96</v>
      </c>
      <c r="B42" s="7" t="s">
        <v>360</v>
      </c>
      <c r="C42" s="17">
        <v>430660913</v>
      </c>
      <c r="D42" s="17">
        <v>77086660</v>
      </c>
      <c r="E42" s="17">
        <f t="shared" si="0"/>
        <v>507747573</v>
      </c>
      <c r="F42" s="18">
        <f t="shared" si="1"/>
        <v>2.1861299999999999</v>
      </c>
      <c r="G42" s="17">
        <v>1110000</v>
      </c>
      <c r="H42" s="19">
        <v>679.28</v>
      </c>
      <c r="I42" s="17">
        <f t="shared" si="2"/>
        <v>747479</v>
      </c>
      <c r="J42" s="17">
        <f t="shared" si="3"/>
        <v>1634</v>
      </c>
    </row>
    <row r="43" spans="1:10" ht="16.8">
      <c r="A43" s="7" t="s">
        <v>99</v>
      </c>
      <c r="B43" s="7" t="s">
        <v>363</v>
      </c>
      <c r="C43" s="17">
        <v>1057637742</v>
      </c>
      <c r="D43" s="17">
        <v>51704314.43</v>
      </c>
      <c r="E43" s="17">
        <f t="shared" si="0"/>
        <v>1109342056.4300001</v>
      </c>
      <c r="F43" s="18">
        <f t="shared" si="1"/>
        <v>1.4468000000000001</v>
      </c>
      <c r="G43" s="17">
        <v>1605000</v>
      </c>
      <c r="H43" s="19">
        <v>1381.27</v>
      </c>
      <c r="I43" s="17">
        <f t="shared" si="2"/>
        <v>803132</v>
      </c>
      <c r="J43" s="17">
        <f t="shared" si="3"/>
        <v>1162</v>
      </c>
    </row>
    <row r="44" spans="1:10" ht="16.8">
      <c r="A44" s="7" t="s">
        <v>100</v>
      </c>
      <c r="B44" s="7" t="s">
        <v>364</v>
      </c>
      <c r="C44" s="17">
        <v>1451386511</v>
      </c>
      <c r="D44" s="17">
        <v>62638190</v>
      </c>
      <c r="E44" s="17">
        <f t="shared" si="0"/>
        <v>1514024701</v>
      </c>
      <c r="F44" s="18">
        <f t="shared" si="1"/>
        <v>1.5</v>
      </c>
      <c r="G44" s="17">
        <v>2271037</v>
      </c>
      <c r="H44" s="19">
        <v>1020.73</v>
      </c>
      <c r="I44" s="17">
        <f t="shared" si="2"/>
        <v>1483276</v>
      </c>
      <c r="J44" s="17">
        <f t="shared" si="3"/>
        <v>2225</v>
      </c>
    </row>
    <row r="45" spans="1:10" ht="16.8">
      <c r="A45" s="7" t="s">
        <v>97</v>
      </c>
      <c r="B45" s="7" t="s">
        <v>361</v>
      </c>
      <c r="C45" s="17">
        <v>2043928631</v>
      </c>
      <c r="D45" s="17">
        <v>65747943</v>
      </c>
      <c r="E45" s="17">
        <f t="shared" si="0"/>
        <v>2109676574</v>
      </c>
      <c r="F45" s="18">
        <f t="shared" si="1"/>
        <v>2.3700299999999999</v>
      </c>
      <c r="G45" s="17">
        <v>5000000</v>
      </c>
      <c r="H45" s="19">
        <v>2440.44</v>
      </c>
      <c r="I45" s="17">
        <f t="shared" si="2"/>
        <v>864466</v>
      </c>
      <c r="J45" s="17">
        <f t="shared" si="3"/>
        <v>2049</v>
      </c>
    </row>
    <row r="46" spans="1:10" ht="16.8">
      <c r="A46" s="7" t="s">
        <v>101</v>
      </c>
      <c r="B46" s="7" t="s">
        <v>365</v>
      </c>
      <c r="C46" s="17">
        <v>2579717550</v>
      </c>
      <c r="D46" s="17">
        <v>76581667</v>
      </c>
      <c r="E46" s="17">
        <f t="shared" si="0"/>
        <v>2656299217</v>
      </c>
      <c r="F46" s="18">
        <f t="shared" si="1"/>
        <v>1.4493799999999999</v>
      </c>
      <c r="G46" s="17">
        <v>3850000</v>
      </c>
      <c r="H46" s="19">
        <v>4990.13</v>
      </c>
      <c r="I46" s="17">
        <f t="shared" si="2"/>
        <v>532311</v>
      </c>
      <c r="J46" s="17">
        <f t="shared" si="3"/>
        <v>772</v>
      </c>
    </row>
    <row r="47" spans="1:10" ht="16.8">
      <c r="A47" s="7" t="s">
        <v>105</v>
      </c>
      <c r="B47" s="7" t="s">
        <v>369</v>
      </c>
      <c r="C47" s="17">
        <v>483266840</v>
      </c>
      <c r="D47" s="17">
        <v>0</v>
      </c>
      <c r="E47" s="17">
        <f t="shared" si="0"/>
        <v>483266840</v>
      </c>
      <c r="F47" s="18">
        <f t="shared" si="1"/>
        <v>1.20861</v>
      </c>
      <c r="G47" s="17">
        <v>584079</v>
      </c>
      <c r="H47" s="19">
        <v>254</v>
      </c>
      <c r="I47" s="17">
        <f t="shared" si="2"/>
        <v>1902625</v>
      </c>
      <c r="J47" s="17">
        <f t="shared" si="3"/>
        <v>2300</v>
      </c>
    </row>
    <row r="48" spans="1:10" ht="16.8">
      <c r="A48" s="7" t="s">
        <v>102</v>
      </c>
      <c r="B48" s="7" t="s">
        <v>366</v>
      </c>
      <c r="C48" s="17">
        <v>166727511</v>
      </c>
      <c r="D48" s="17">
        <v>6552</v>
      </c>
      <c r="E48" s="17">
        <f t="shared" si="0"/>
        <v>166734063</v>
      </c>
      <c r="F48" s="18">
        <f t="shared" si="1"/>
        <v>1.7272099999999999</v>
      </c>
      <c r="G48" s="17">
        <v>287985</v>
      </c>
      <c r="H48" s="19">
        <v>830.04</v>
      </c>
      <c r="I48" s="17">
        <f t="shared" si="2"/>
        <v>200875</v>
      </c>
      <c r="J48" s="17">
        <f t="shared" si="3"/>
        <v>347</v>
      </c>
    </row>
    <row r="49" spans="1:10" ht="16.8">
      <c r="A49" s="7" t="s">
        <v>106</v>
      </c>
      <c r="B49" s="7" t="s">
        <v>370</v>
      </c>
      <c r="C49" s="17">
        <v>67564979</v>
      </c>
      <c r="D49" s="17">
        <v>0</v>
      </c>
      <c r="E49" s="17">
        <f t="shared" si="0"/>
        <v>67564979</v>
      </c>
      <c r="F49" s="18">
        <f t="shared" si="1"/>
        <v>2.2052800000000001</v>
      </c>
      <c r="G49" s="17">
        <v>149000</v>
      </c>
      <c r="H49" s="19">
        <v>47.07</v>
      </c>
      <c r="I49" s="17">
        <f t="shared" si="2"/>
        <v>1435415</v>
      </c>
      <c r="J49" s="17">
        <f t="shared" si="3"/>
        <v>3165</v>
      </c>
    </row>
    <row r="50" spans="1:10" ht="16.8">
      <c r="A50" s="7" t="s">
        <v>104</v>
      </c>
      <c r="B50" s="7" t="s">
        <v>368</v>
      </c>
      <c r="C50" s="17">
        <v>4861221222</v>
      </c>
      <c r="D50" s="17">
        <v>0</v>
      </c>
      <c r="E50" s="17">
        <f t="shared" si="0"/>
        <v>4861221222</v>
      </c>
      <c r="F50" s="18">
        <f t="shared" si="1"/>
        <v>2.1016499999999998</v>
      </c>
      <c r="G50" s="17">
        <v>10216605</v>
      </c>
      <c r="H50" s="19">
        <v>6030.83</v>
      </c>
      <c r="I50" s="17">
        <f t="shared" si="2"/>
        <v>806062</v>
      </c>
      <c r="J50" s="17">
        <f t="shared" si="3"/>
        <v>1694</v>
      </c>
    </row>
    <row r="51" spans="1:10" ht="16.8">
      <c r="A51" s="7" t="s">
        <v>103</v>
      </c>
      <c r="B51" s="7" t="s">
        <v>367</v>
      </c>
      <c r="C51" s="17">
        <v>76403176</v>
      </c>
      <c r="D51" s="17">
        <v>0</v>
      </c>
      <c r="E51" s="17">
        <f t="shared" si="0"/>
        <v>76403176</v>
      </c>
      <c r="F51" s="18">
        <f t="shared" si="1"/>
        <v>1.9632700000000001</v>
      </c>
      <c r="G51" s="17">
        <v>150000</v>
      </c>
      <c r="H51" s="19">
        <v>88.67</v>
      </c>
      <c r="I51" s="17">
        <f t="shared" si="2"/>
        <v>861658</v>
      </c>
      <c r="J51" s="17">
        <f t="shared" si="3"/>
        <v>1692</v>
      </c>
    </row>
    <row r="52" spans="1:10" ht="16.8">
      <c r="A52" s="7" t="s">
        <v>18</v>
      </c>
      <c r="B52" s="7" t="s">
        <v>19</v>
      </c>
      <c r="C52" s="17">
        <v>211698333</v>
      </c>
      <c r="D52" s="17">
        <v>0</v>
      </c>
      <c r="E52" s="17">
        <f t="shared" si="0"/>
        <v>211698333</v>
      </c>
      <c r="F52" s="18">
        <f t="shared" si="1"/>
        <v>1.6375</v>
      </c>
      <c r="G52" s="17">
        <v>346656</v>
      </c>
      <c r="H52" s="19">
        <v>262.14999999999998</v>
      </c>
      <c r="I52" s="17">
        <f t="shared" si="2"/>
        <v>807547</v>
      </c>
      <c r="J52" s="17">
        <f t="shared" si="3"/>
        <v>1322</v>
      </c>
    </row>
    <row r="53" spans="1:10" ht="16.8">
      <c r="A53" s="7" t="s">
        <v>107</v>
      </c>
      <c r="B53" s="7" t="s">
        <v>371</v>
      </c>
      <c r="C53" s="17">
        <v>16788178</v>
      </c>
      <c r="D53" s="17">
        <v>1454902</v>
      </c>
      <c r="E53" s="17">
        <f t="shared" si="0"/>
        <v>18243080</v>
      </c>
      <c r="F53" s="18">
        <f t="shared" si="1"/>
        <v>1.0044900000000001</v>
      </c>
      <c r="G53" s="17">
        <v>18325</v>
      </c>
      <c r="H53" s="19">
        <v>61.7</v>
      </c>
      <c r="I53" s="17">
        <f t="shared" si="2"/>
        <v>295674</v>
      </c>
      <c r="J53" s="17">
        <f t="shared" si="3"/>
        <v>297</v>
      </c>
    </row>
    <row r="54" spans="1:10" ht="16.8">
      <c r="A54" s="7" t="s">
        <v>108</v>
      </c>
      <c r="B54" s="7" t="s">
        <v>372</v>
      </c>
      <c r="C54" s="17">
        <v>120091859</v>
      </c>
      <c r="D54" s="17">
        <v>20136894</v>
      </c>
      <c r="E54" s="17">
        <f t="shared" si="0"/>
        <v>140228753</v>
      </c>
      <c r="F54" s="18">
        <f t="shared" si="1"/>
        <v>1.35493</v>
      </c>
      <c r="G54" s="17">
        <v>190000</v>
      </c>
      <c r="H54" s="19">
        <v>241.85</v>
      </c>
      <c r="I54" s="17">
        <f t="shared" si="2"/>
        <v>579817</v>
      </c>
      <c r="J54" s="17">
        <f t="shared" si="3"/>
        <v>786</v>
      </c>
    </row>
    <row r="55" spans="1:10" ht="16.8">
      <c r="A55" s="7" t="s">
        <v>110</v>
      </c>
      <c r="B55" s="7" t="s">
        <v>374</v>
      </c>
      <c r="C55" s="17">
        <v>117752409</v>
      </c>
      <c r="D55" s="17">
        <v>20855959</v>
      </c>
      <c r="E55" s="17">
        <f t="shared" si="0"/>
        <v>138608368</v>
      </c>
      <c r="F55" s="18">
        <f t="shared" si="1"/>
        <v>0.43286999999999998</v>
      </c>
      <c r="G55" s="17">
        <v>60000</v>
      </c>
      <c r="H55" s="19">
        <v>69.209999999999994</v>
      </c>
      <c r="I55" s="17">
        <f t="shared" si="2"/>
        <v>2002722</v>
      </c>
      <c r="J55" s="17">
        <f t="shared" si="3"/>
        <v>867</v>
      </c>
    </row>
    <row r="56" spans="1:10" ht="16.8">
      <c r="A56" s="7" t="s">
        <v>111</v>
      </c>
      <c r="B56" s="7" t="s">
        <v>375</v>
      </c>
      <c r="C56" s="17">
        <v>66761859</v>
      </c>
      <c r="D56" s="17">
        <v>5685338</v>
      </c>
      <c r="E56" s="17">
        <f t="shared" si="0"/>
        <v>72447197</v>
      </c>
      <c r="F56" s="18">
        <f t="shared" si="1"/>
        <v>1.45364</v>
      </c>
      <c r="G56" s="17">
        <v>105312</v>
      </c>
      <c r="H56" s="19">
        <v>209.23</v>
      </c>
      <c r="I56" s="17">
        <f t="shared" si="2"/>
        <v>346256</v>
      </c>
      <c r="J56" s="17">
        <f t="shared" si="3"/>
        <v>503</v>
      </c>
    </row>
    <row r="57" spans="1:10" ht="16.8">
      <c r="A57" s="7" t="s">
        <v>109</v>
      </c>
      <c r="B57" s="7" t="s">
        <v>373</v>
      </c>
      <c r="C57" s="17">
        <v>319717167</v>
      </c>
      <c r="D57" s="17">
        <v>21518632</v>
      </c>
      <c r="E57" s="17">
        <f t="shared" si="0"/>
        <v>341235799</v>
      </c>
      <c r="F57" s="18">
        <f t="shared" si="1"/>
        <v>1.3480399999999999</v>
      </c>
      <c r="G57" s="17">
        <v>460000</v>
      </c>
      <c r="H57" s="19">
        <v>334.83</v>
      </c>
      <c r="I57" s="17">
        <f t="shared" si="2"/>
        <v>1019131</v>
      </c>
      <c r="J57" s="17">
        <f t="shared" si="3"/>
        <v>1374</v>
      </c>
    </row>
    <row r="58" spans="1:10" ht="16.8">
      <c r="A58" s="7" t="s">
        <v>112</v>
      </c>
      <c r="B58" s="7" t="s">
        <v>376</v>
      </c>
      <c r="C58" s="17">
        <v>7829830759</v>
      </c>
      <c r="D58" s="17">
        <v>0</v>
      </c>
      <c r="E58" s="17">
        <f t="shared" si="0"/>
        <v>7829830759</v>
      </c>
      <c r="F58" s="18">
        <f t="shared" si="1"/>
        <v>1.5073300000000001</v>
      </c>
      <c r="G58" s="17">
        <v>11802177</v>
      </c>
      <c r="H58" s="19">
        <v>18117.72</v>
      </c>
      <c r="I58" s="17">
        <f t="shared" si="2"/>
        <v>432164</v>
      </c>
      <c r="J58" s="17">
        <f t="shared" si="3"/>
        <v>651</v>
      </c>
    </row>
    <row r="59" spans="1:10" ht="16.8">
      <c r="A59" s="7" t="s">
        <v>113</v>
      </c>
      <c r="B59" s="7" t="s">
        <v>377</v>
      </c>
      <c r="C59" s="17">
        <v>1223371020</v>
      </c>
      <c r="D59" s="17">
        <v>0</v>
      </c>
      <c r="E59" s="17">
        <f t="shared" si="0"/>
        <v>1223371020</v>
      </c>
      <c r="F59" s="18">
        <f t="shared" si="1"/>
        <v>1.5530900000000001</v>
      </c>
      <c r="G59" s="17">
        <v>1900000</v>
      </c>
      <c r="H59" s="19">
        <v>2093.7399999999998</v>
      </c>
      <c r="I59" s="17">
        <f t="shared" si="2"/>
        <v>584299</v>
      </c>
      <c r="J59" s="17">
        <f t="shared" si="3"/>
        <v>907</v>
      </c>
    </row>
    <row r="60" spans="1:10" ht="16.8">
      <c r="A60" s="7" t="s">
        <v>582</v>
      </c>
      <c r="B60" s="7" t="s">
        <v>583</v>
      </c>
      <c r="C60" s="17">
        <v>34899059</v>
      </c>
      <c r="D60" s="17">
        <v>0</v>
      </c>
      <c r="E60" s="17">
        <f t="shared" si="0"/>
        <v>34899059</v>
      </c>
      <c r="F60" s="18">
        <f t="shared" si="1"/>
        <v>0</v>
      </c>
      <c r="G60" s="17">
        <v>0</v>
      </c>
      <c r="H60" s="19">
        <v>11.46</v>
      </c>
      <c r="I60" s="17">
        <f t="shared" si="2"/>
        <v>3045293</v>
      </c>
      <c r="J60" s="17">
        <f t="shared" si="3"/>
        <v>0</v>
      </c>
    </row>
    <row r="61" spans="1:10" ht="16.8">
      <c r="A61" s="7" t="s">
        <v>114</v>
      </c>
      <c r="B61" s="7" t="s">
        <v>378</v>
      </c>
      <c r="C61" s="17">
        <v>70688704</v>
      </c>
      <c r="D61" s="17">
        <v>0</v>
      </c>
      <c r="E61" s="17">
        <f t="shared" si="0"/>
        <v>70688704</v>
      </c>
      <c r="F61" s="18">
        <f t="shared" si="1"/>
        <v>1.0609900000000001</v>
      </c>
      <c r="G61" s="17">
        <v>75000</v>
      </c>
      <c r="H61" s="19">
        <v>43.22</v>
      </c>
      <c r="I61" s="17">
        <f t="shared" si="2"/>
        <v>1635555</v>
      </c>
      <c r="J61" s="17">
        <f t="shared" si="3"/>
        <v>1735</v>
      </c>
    </row>
    <row r="62" spans="1:10" ht="16.8">
      <c r="A62" s="7" t="s">
        <v>116</v>
      </c>
      <c r="B62" s="7" t="s">
        <v>379</v>
      </c>
      <c r="C62" s="17">
        <v>546173682</v>
      </c>
      <c r="D62" s="17">
        <v>218831</v>
      </c>
      <c r="E62" s="17">
        <f t="shared" si="0"/>
        <v>546392513</v>
      </c>
      <c r="F62" s="18">
        <f t="shared" si="1"/>
        <v>1.4795100000000001</v>
      </c>
      <c r="G62" s="17">
        <v>808394</v>
      </c>
      <c r="H62" s="19">
        <v>314.56</v>
      </c>
      <c r="I62" s="17">
        <f t="shared" si="2"/>
        <v>1737006</v>
      </c>
      <c r="J62" s="17">
        <f t="shared" si="3"/>
        <v>2570</v>
      </c>
    </row>
    <row r="63" spans="1:10" ht="16.8">
      <c r="A63" s="7" t="s">
        <v>118</v>
      </c>
      <c r="B63" s="7" t="s">
        <v>381</v>
      </c>
      <c r="C63" s="17">
        <v>692577792</v>
      </c>
      <c r="D63" s="17">
        <v>0</v>
      </c>
      <c r="E63" s="17">
        <f t="shared" si="0"/>
        <v>692577792</v>
      </c>
      <c r="F63" s="18">
        <f t="shared" si="1"/>
        <v>2.6868699999999999</v>
      </c>
      <c r="G63" s="17">
        <v>1860865</v>
      </c>
      <c r="H63" s="19">
        <v>2392.91</v>
      </c>
      <c r="I63" s="17">
        <f t="shared" si="2"/>
        <v>289429</v>
      </c>
      <c r="J63" s="17">
        <f t="shared" si="3"/>
        <v>778</v>
      </c>
    </row>
    <row r="64" spans="1:10" ht="16.8">
      <c r="A64" s="7" t="s">
        <v>123</v>
      </c>
      <c r="B64" s="7" t="s">
        <v>385</v>
      </c>
      <c r="C64" s="17">
        <v>4976104238</v>
      </c>
      <c r="D64" s="17">
        <v>0</v>
      </c>
      <c r="E64" s="17">
        <f t="shared" si="0"/>
        <v>4976104238</v>
      </c>
      <c r="F64" s="18">
        <f t="shared" si="1"/>
        <v>1.43516</v>
      </c>
      <c r="G64" s="17">
        <v>7141484</v>
      </c>
      <c r="H64" s="19">
        <v>2943.79</v>
      </c>
      <c r="I64" s="17">
        <f t="shared" si="2"/>
        <v>1690373</v>
      </c>
      <c r="J64" s="17">
        <f t="shared" si="3"/>
        <v>2426</v>
      </c>
    </row>
    <row r="65" spans="1:10" ht="16.8">
      <c r="A65" s="7" t="s">
        <v>20</v>
      </c>
      <c r="B65" s="7" t="s">
        <v>21</v>
      </c>
      <c r="C65" s="17">
        <v>501072307</v>
      </c>
      <c r="D65" s="17">
        <v>0</v>
      </c>
      <c r="E65" s="17">
        <f t="shared" si="0"/>
        <v>501072307</v>
      </c>
      <c r="F65" s="18">
        <f t="shared" si="1"/>
        <v>1.8065599999999999</v>
      </c>
      <c r="G65" s="17">
        <v>905219</v>
      </c>
      <c r="H65" s="19">
        <v>918.28</v>
      </c>
      <c r="I65" s="17">
        <f t="shared" si="2"/>
        <v>545664</v>
      </c>
      <c r="J65" s="17">
        <f t="shared" si="3"/>
        <v>986</v>
      </c>
    </row>
    <row r="66" spans="1:10" ht="16.8">
      <c r="A66" s="7" t="s">
        <v>119</v>
      </c>
      <c r="B66" s="7" t="s">
        <v>568</v>
      </c>
      <c r="C66" s="17">
        <v>220973013</v>
      </c>
      <c r="D66" s="17">
        <v>0</v>
      </c>
      <c r="E66" s="17">
        <f t="shared" si="0"/>
        <v>220973013</v>
      </c>
      <c r="F66" s="18">
        <f t="shared" si="1"/>
        <v>2.2895300000000001</v>
      </c>
      <c r="G66" s="17">
        <v>505924</v>
      </c>
      <c r="H66" s="19">
        <v>206.22</v>
      </c>
      <c r="I66" s="17">
        <f t="shared" si="2"/>
        <v>1071540</v>
      </c>
      <c r="J66" s="17">
        <f t="shared" si="3"/>
        <v>2453</v>
      </c>
    </row>
    <row r="67" spans="1:10" ht="16.8">
      <c r="A67" s="7" t="s">
        <v>117</v>
      </c>
      <c r="B67" s="7" t="s">
        <v>380</v>
      </c>
      <c r="C67" s="17">
        <v>221053957</v>
      </c>
      <c r="D67" s="17">
        <v>0</v>
      </c>
      <c r="E67" s="17">
        <f t="shared" si="0"/>
        <v>221053957</v>
      </c>
      <c r="F67" s="18">
        <f t="shared" si="1"/>
        <v>3.8747699999999998</v>
      </c>
      <c r="G67" s="17">
        <v>856534</v>
      </c>
      <c r="H67" s="19">
        <v>518.44000000000005</v>
      </c>
      <c r="I67" s="17">
        <f t="shared" si="2"/>
        <v>426383</v>
      </c>
      <c r="J67" s="17">
        <f t="shared" si="3"/>
        <v>1652</v>
      </c>
    </row>
    <row r="68" spans="1:10" ht="16.8">
      <c r="A68" s="7" t="s">
        <v>120</v>
      </c>
      <c r="B68" s="7" t="s">
        <v>382</v>
      </c>
      <c r="C68" s="17">
        <v>812898554</v>
      </c>
      <c r="D68" s="17">
        <v>0</v>
      </c>
      <c r="E68" s="17">
        <f t="shared" si="0"/>
        <v>812898554</v>
      </c>
      <c r="F68" s="18">
        <f t="shared" si="1"/>
        <v>1.5992200000000001</v>
      </c>
      <c r="G68" s="17">
        <v>1300000</v>
      </c>
      <c r="H68" s="19">
        <v>1733.84</v>
      </c>
      <c r="I68" s="17">
        <f t="shared" si="2"/>
        <v>468843</v>
      </c>
      <c r="J68" s="17">
        <f t="shared" si="3"/>
        <v>750</v>
      </c>
    </row>
    <row r="69" spans="1:10" ht="16.8">
      <c r="A69" s="7" t="s">
        <v>121</v>
      </c>
      <c r="B69" s="7" t="s">
        <v>383</v>
      </c>
      <c r="C69" s="17">
        <v>4317371819</v>
      </c>
      <c r="D69" s="17">
        <v>0</v>
      </c>
      <c r="E69" s="17">
        <f t="shared" si="0"/>
        <v>4317371819</v>
      </c>
      <c r="F69" s="18">
        <f t="shared" si="1"/>
        <v>1.51922</v>
      </c>
      <c r="G69" s="17">
        <v>6559024</v>
      </c>
      <c r="H69" s="19">
        <v>8643.83</v>
      </c>
      <c r="I69" s="17">
        <f t="shared" si="2"/>
        <v>499474</v>
      </c>
      <c r="J69" s="17">
        <f t="shared" si="3"/>
        <v>759</v>
      </c>
    </row>
    <row r="70" spans="1:10" ht="16.8">
      <c r="A70" s="7" t="s">
        <v>124</v>
      </c>
      <c r="B70" s="7" t="s">
        <v>386</v>
      </c>
      <c r="C70" s="17">
        <v>944715521</v>
      </c>
      <c r="D70" s="17">
        <v>0</v>
      </c>
      <c r="E70" s="17">
        <f t="shared" ref="E70:E133" si="4">C70+D70</f>
        <v>944715521</v>
      </c>
      <c r="F70" s="18">
        <f t="shared" ref="F70:F133" si="5">ROUND((G70/E70)*1000,5)</f>
        <v>1.63012</v>
      </c>
      <c r="G70" s="17">
        <v>1540000</v>
      </c>
      <c r="H70" s="19">
        <v>2563.17</v>
      </c>
      <c r="I70" s="17">
        <f t="shared" ref="I70:I133" si="6">ROUND(E70/H70,0)</f>
        <v>368573</v>
      </c>
      <c r="J70" s="17">
        <f t="shared" ref="J70:J133" si="7">ROUND(G70/H70,0)</f>
        <v>601</v>
      </c>
    </row>
    <row r="71" spans="1:10" ht="16.8">
      <c r="A71" s="7" t="s">
        <v>122</v>
      </c>
      <c r="B71" s="7" t="s">
        <v>384</v>
      </c>
      <c r="C71" s="17">
        <v>92398349</v>
      </c>
      <c r="D71" s="17">
        <v>0</v>
      </c>
      <c r="E71" s="17">
        <f t="shared" si="4"/>
        <v>92398349</v>
      </c>
      <c r="F71" s="18">
        <f t="shared" si="5"/>
        <v>2.8517800000000002</v>
      </c>
      <c r="G71" s="17">
        <v>263500</v>
      </c>
      <c r="H71" s="19">
        <v>146.38999999999999</v>
      </c>
      <c r="I71" s="17">
        <f t="shared" si="6"/>
        <v>631179</v>
      </c>
      <c r="J71" s="17">
        <f t="shared" si="7"/>
        <v>1800</v>
      </c>
    </row>
    <row r="72" spans="1:10" ht="16.8">
      <c r="A72" s="7" t="s">
        <v>125</v>
      </c>
      <c r="B72" s="7" t="s">
        <v>387</v>
      </c>
      <c r="C72" s="17">
        <v>293682723</v>
      </c>
      <c r="D72" s="17">
        <v>27793</v>
      </c>
      <c r="E72" s="17">
        <f t="shared" si="4"/>
        <v>293710516</v>
      </c>
      <c r="F72" s="18">
        <f t="shared" si="5"/>
        <v>1.61724</v>
      </c>
      <c r="G72" s="17">
        <v>475000</v>
      </c>
      <c r="H72" s="19">
        <v>687.06</v>
      </c>
      <c r="I72" s="17">
        <f t="shared" si="6"/>
        <v>427489</v>
      </c>
      <c r="J72" s="17">
        <f t="shared" si="7"/>
        <v>691</v>
      </c>
    </row>
    <row r="73" spans="1:10" ht="16.8">
      <c r="A73" s="7" t="s">
        <v>128</v>
      </c>
      <c r="B73" s="7" t="s">
        <v>390</v>
      </c>
      <c r="C73" s="17">
        <v>1402586332</v>
      </c>
      <c r="D73" s="17">
        <v>9467290</v>
      </c>
      <c r="E73" s="17">
        <f t="shared" si="4"/>
        <v>1412053622</v>
      </c>
      <c r="F73" s="18">
        <f t="shared" si="5"/>
        <v>2.5</v>
      </c>
      <c r="G73" s="17">
        <v>3530134</v>
      </c>
      <c r="H73" s="19">
        <v>3240.14</v>
      </c>
      <c r="I73" s="17">
        <f t="shared" si="6"/>
        <v>435800</v>
      </c>
      <c r="J73" s="17">
        <f t="shared" si="7"/>
        <v>1090</v>
      </c>
    </row>
    <row r="74" spans="1:10" ht="16.8">
      <c r="A74" s="7" t="s">
        <v>129</v>
      </c>
      <c r="B74" s="7" t="s">
        <v>391</v>
      </c>
      <c r="C74" s="17">
        <v>666449434</v>
      </c>
      <c r="D74" s="17">
        <v>32120199</v>
      </c>
      <c r="E74" s="17">
        <f t="shared" si="4"/>
        <v>698569633</v>
      </c>
      <c r="F74" s="18">
        <f t="shared" si="5"/>
        <v>2.5</v>
      </c>
      <c r="G74" s="17">
        <v>1746424</v>
      </c>
      <c r="H74" s="19">
        <v>1654.12</v>
      </c>
      <c r="I74" s="17">
        <f t="shared" si="6"/>
        <v>422321</v>
      </c>
      <c r="J74" s="17">
        <f t="shared" si="7"/>
        <v>1056</v>
      </c>
    </row>
    <row r="75" spans="1:10" ht="16.8">
      <c r="A75" s="7" t="s">
        <v>130</v>
      </c>
      <c r="B75" s="7" t="s">
        <v>392</v>
      </c>
      <c r="C75" s="17">
        <v>1956444800</v>
      </c>
      <c r="D75" s="17">
        <v>11949244</v>
      </c>
      <c r="E75" s="17">
        <f t="shared" si="4"/>
        <v>1968394044</v>
      </c>
      <c r="F75" s="18">
        <f t="shared" si="5"/>
        <v>0.91464999999999996</v>
      </c>
      <c r="G75" s="17">
        <v>1800387</v>
      </c>
      <c r="H75" s="19">
        <v>702.59</v>
      </c>
      <c r="I75" s="17">
        <f t="shared" si="6"/>
        <v>2801625</v>
      </c>
      <c r="J75" s="17">
        <f t="shared" si="7"/>
        <v>2563</v>
      </c>
    </row>
    <row r="76" spans="1:10" ht="16.8">
      <c r="A76" s="7" t="s">
        <v>131</v>
      </c>
      <c r="B76" s="7" t="s">
        <v>569</v>
      </c>
      <c r="C76" s="17">
        <v>278328830</v>
      </c>
      <c r="D76" s="17">
        <v>4230649</v>
      </c>
      <c r="E76" s="17">
        <f t="shared" si="4"/>
        <v>282559479</v>
      </c>
      <c r="F76" s="18">
        <f t="shared" si="5"/>
        <v>2.5</v>
      </c>
      <c r="G76" s="17">
        <v>706399</v>
      </c>
      <c r="H76" s="19">
        <v>404.76</v>
      </c>
      <c r="I76" s="17">
        <f t="shared" si="6"/>
        <v>698091</v>
      </c>
      <c r="J76" s="17">
        <f t="shared" si="7"/>
        <v>1745</v>
      </c>
    </row>
    <row r="77" spans="1:10" ht="16.8">
      <c r="A77" s="7" t="s">
        <v>126</v>
      </c>
      <c r="B77" s="7" t="s">
        <v>388</v>
      </c>
      <c r="C77" s="17">
        <v>737167679</v>
      </c>
      <c r="D77" s="17">
        <v>40683318</v>
      </c>
      <c r="E77" s="17">
        <f t="shared" si="4"/>
        <v>777850997</v>
      </c>
      <c r="F77" s="18">
        <f t="shared" si="5"/>
        <v>2.5</v>
      </c>
      <c r="G77" s="17">
        <v>1944627</v>
      </c>
      <c r="H77" s="19">
        <v>1390.38</v>
      </c>
      <c r="I77" s="17">
        <f t="shared" si="6"/>
        <v>559452</v>
      </c>
      <c r="J77" s="17">
        <f t="shared" si="7"/>
        <v>1399</v>
      </c>
    </row>
    <row r="78" spans="1:10" ht="16.8">
      <c r="A78" s="7" t="s">
        <v>132</v>
      </c>
      <c r="B78" s="7" t="s">
        <v>393</v>
      </c>
      <c r="C78" s="17">
        <v>983468486</v>
      </c>
      <c r="D78" s="17">
        <v>28876165</v>
      </c>
      <c r="E78" s="17">
        <f t="shared" si="4"/>
        <v>1012344651</v>
      </c>
      <c r="F78" s="18">
        <f t="shared" si="5"/>
        <v>2.4837699999999998</v>
      </c>
      <c r="G78" s="17">
        <v>2514435</v>
      </c>
      <c r="H78" s="19">
        <v>1411.79</v>
      </c>
      <c r="I78" s="17">
        <f t="shared" si="6"/>
        <v>717065</v>
      </c>
      <c r="J78" s="17">
        <f t="shared" si="7"/>
        <v>1781</v>
      </c>
    </row>
    <row r="79" spans="1:10" ht="16.8">
      <c r="A79" s="7" t="s">
        <v>133</v>
      </c>
      <c r="B79" s="7" t="s">
        <v>394</v>
      </c>
      <c r="C79" s="17">
        <v>11734762</v>
      </c>
      <c r="D79" s="17">
        <v>4226942</v>
      </c>
      <c r="E79" s="17">
        <f t="shared" si="4"/>
        <v>15961704</v>
      </c>
      <c r="F79" s="18">
        <f t="shared" si="5"/>
        <v>2.4999799999999999</v>
      </c>
      <c r="G79" s="17">
        <v>39904</v>
      </c>
      <c r="H79" s="19">
        <v>172.56</v>
      </c>
      <c r="I79" s="17">
        <f t="shared" si="6"/>
        <v>92499</v>
      </c>
      <c r="J79" s="17">
        <f t="shared" si="7"/>
        <v>231</v>
      </c>
    </row>
    <row r="80" spans="1:10" ht="16.8">
      <c r="A80" s="7" t="s">
        <v>134</v>
      </c>
      <c r="B80" s="7" t="s">
        <v>395</v>
      </c>
      <c r="C80" s="17">
        <v>98366157</v>
      </c>
      <c r="D80" s="17">
        <v>60388250</v>
      </c>
      <c r="E80" s="17">
        <f t="shared" si="4"/>
        <v>158754407</v>
      </c>
      <c r="F80" s="18">
        <f t="shared" si="5"/>
        <v>1.2882100000000001</v>
      </c>
      <c r="G80" s="17">
        <v>204509</v>
      </c>
      <c r="H80" s="19">
        <v>164.31</v>
      </c>
      <c r="I80" s="17">
        <f t="shared" si="6"/>
        <v>966188</v>
      </c>
      <c r="J80" s="17">
        <f t="shared" si="7"/>
        <v>1245</v>
      </c>
    </row>
    <row r="81" spans="1:10" ht="16.8">
      <c r="A81" s="7" t="s">
        <v>135</v>
      </c>
      <c r="B81" s="7" t="s">
        <v>396</v>
      </c>
      <c r="C81" s="17">
        <v>198136257</v>
      </c>
      <c r="D81" s="17">
        <v>10545379</v>
      </c>
      <c r="E81" s="17">
        <f t="shared" si="4"/>
        <v>208681636</v>
      </c>
      <c r="F81" s="18">
        <f t="shared" si="5"/>
        <v>2.5</v>
      </c>
      <c r="G81" s="17">
        <v>521704</v>
      </c>
      <c r="H81" s="19">
        <v>269.42</v>
      </c>
      <c r="I81" s="17">
        <f t="shared" si="6"/>
        <v>774559</v>
      </c>
      <c r="J81" s="17">
        <f t="shared" si="7"/>
        <v>1936</v>
      </c>
    </row>
    <row r="82" spans="1:10" ht="16.8">
      <c r="A82" s="7" t="s">
        <v>136</v>
      </c>
      <c r="B82" s="7" t="s">
        <v>397</v>
      </c>
      <c r="C82" s="17">
        <v>47384626</v>
      </c>
      <c r="D82" s="17">
        <v>1060638</v>
      </c>
      <c r="E82" s="17">
        <f t="shared" si="4"/>
        <v>48445264</v>
      </c>
      <c r="F82" s="18">
        <f t="shared" si="5"/>
        <v>1.6513500000000001</v>
      </c>
      <c r="G82" s="17">
        <v>80000</v>
      </c>
      <c r="H82" s="19">
        <v>78.75</v>
      </c>
      <c r="I82" s="17">
        <f t="shared" si="6"/>
        <v>615178</v>
      </c>
      <c r="J82" s="17">
        <f t="shared" si="7"/>
        <v>1016</v>
      </c>
    </row>
    <row r="83" spans="1:10" ht="16.8">
      <c r="A83" s="7" t="s">
        <v>137</v>
      </c>
      <c r="B83" s="7" t="s">
        <v>398</v>
      </c>
      <c r="C83" s="17">
        <v>92097172</v>
      </c>
      <c r="D83" s="17">
        <v>21186764</v>
      </c>
      <c r="E83" s="17">
        <f t="shared" si="4"/>
        <v>113283936</v>
      </c>
      <c r="F83" s="18">
        <f t="shared" si="5"/>
        <v>2.5</v>
      </c>
      <c r="G83" s="17">
        <v>283210</v>
      </c>
      <c r="H83" s="19">
        <v>145.6</v>
      </c>
      <c r="I83" s="17">
        <f t="shared" si="6"/>
        <v>778049</v>
      </c>
      <c r="J83" s="17">
        <f t="shared" si="7"/>
        <v>1945</v>
      </c>
    </row>
    <row r="84" spans="1:10" ht="16.8">
      <c r="A84" s="7" t="s">
        <v>127</v>
      </c>
      <c r="B84" s="7" t="s">
        <v>389</v>
      </c>
      <c r="C84" s="17">
        <v>801435717</v>
      </c>
      <c r="D84" s="17">
        <v>21883715</v>
      </c>
      <c r="E84" s="17">
        <f t="shared" si="4"/>
        <v>823319432</v>
      </c>
      <c r="F84" s="18">
        <f t="shared" si="5"/>
        <v>1.9215</v>
      </c>
      <c r="G84" s="17">
        <v>1582011</v>
      </c>
      <c r="H84" s="19">
        <v>617.37</v>
      </c>
      <c r="I84" s="17">
        <f t="shared" si="6"/>
        <v>1333592</v>
      </c>
      <c r="J84" s="17">
        <f t="shared" si="7"/>
        <v>2563</v>
      </c>
    </row>
    <row r="85" spans="1:10" ht="16.8">
      <c r="A85" s="7" t="s">
        <v>138</v>
      </c>
      <c r="B85" s="7" t="s">
        <v>399</v>
      </c>
      <c r="C85" s="17">
        <v>183024717</v>
      </c>
      <c r="D85" s="17">
        <v>19111488</v>
      </c>
      <c r="E85" s="17">
        <f t="shared" si="4"/>
        <v>202136205</v>
      </c>
      <c r="F85" s="18">
        <f t="shared" si="5"/>
        <v>1.9007000000000001</v>
      </c>
      <c r="G85" s="17">
        <v>384200</v>
      </c>
      <c r="H85" s="19">
        <v>228.5</v>
      </c>
      <c r="I85" s="17">
        <f t="shared" si="6"/>
        <v>884622</v>
      </c>
      <c r="J85" s="17">
        <f t="shared" si="7"/>
        <v>1681</v>
      </c>
    </row>
    <row r="86" spans="1:10" ht="16.8">
      <c r="A86" s="7" t="s">
        <v>139</v>
      </c>
      <c r="B86" s="7" t="s">
        <v>400</v>
      </c>
      <c r="C86" s="17">
        <v>4588947006</v>
      </c>
      <c r="D86" s="17">
        <v>456617</v>
      </c>
      <c r="E86" s="17">
        <f t="shared" si="4"/>
        <v>4589403623</v>
      </c>
      <c r="F86" s="18">
        <f t="shared" si="5"/>
        <v>2.27698</v>
      </c>
      <c r="G86" s="17">
        <v>10450000</v>
      </c>
      <c r="H86" s="19">
        <v>5817.02</v>
      </c>
      <c r="I86" s="17">
        <f t="shared" si="6"/>
        <v>788961</v>
      </c>
      <c r="J86" s="17">
        <f t="shared" si="7"/>
        <v>1796</v>
      </c>
    </row>
    <row r="87" spans="1:10" ht="16.8">
      <c r="A87" s="7" t="s">
        <v>140</v>
      </c>
      <c r="B87" s="7" t="s">
        <v>401</v>
      </c>
      <c r="C87" s="17">
        <v>2616061388</v>
      </c>
      <c r="D87" s="17">
        <v>1169099</v>
      </c>
      <c r="E87" s="17">
        <f t="shared" si="4"/>
        <v>2617230487</v>
      </c>
      <c r="F87" s="18">
        <f t="shared" si="5"/>
        <v>0.93228</v>
      </c>
      <c r="G87" s="17">
        <v>2440000</v>
      </c>
      <c r="H87" s="19">
        <v>972.64</v>
      </c>
      <c r="I87" s="17">
        <f t="shared" si="6"/>
        <v>2690852</v>
      </c>
      <c r="J87" s="17">
        <f t="shared" si="7"/>
        <v>2509</v>
      </c>
    </row>
    <row r="88" spans="1:10" ht="16.8">
      <c r="A88" s="7" t="s">
        <v>22</v>
      </c>
      <c r="B88" s="7" t="s">
        <v>23</v>
      </c>
      <c r="C88" s="17">
        <v>5002698547</v>
      </c>
      <c r="D88" s="17">
        <v>1453621</v>
      </c>
      <c r="E88" s="17">
        <f t="shared" si="4"/>
        <v>5004152168</v>
      </c>
      <c r="F88" s="18">
        <f t="shared" si="5"/>
        <v>0.66559000000000001</v>
      </c>
      <c r="G88" s="17">
        <v>3330720</v>
      </c>
      <c r="H88" s="19">
        <v>1296.75</v>
      </c>
      <c r="I88" s="17">
        <f t="shared" si="6"/>
        <v>3858995</v>
      </c>
      <c r="J88" s="17">
        <f t="shared" si="7"/>
        <v>2569</v>
      </c>
    </row>
    <row r="89" spans="1:10" ht="16.8">
      <c r="A89" s="7" t="s">
        <v>143</v>
      </c>
      <c r="B89" s="7" t="s">
        <v>404</v>
      </c>
      <c r="C89" s="17">
        <v>11235477</v>
      </c>
      <c r="D89" s="17">
        <v>48677905</v>
      </c>
      <c r="E89" s="17">
        <f t="shared" si="4"/>
        <v>59913382</v>
      </c>
      <c r="F89" s="18">
        <f t="shared" si="5"/>
        <v>1.2518100000000001</v>
      </c>
      <c r="G89" s="17">
        <v>75000</v>
      </c>
      <c r="H89" s="19">
        <v>31.2</v>
      </c>
      <c r="I89" s="17">
        <f t="shared" si="6"/>
        <v>1920301</v>
      </c>
      <c r="J89" s="17">
        <f t="shared" si="7"/>
        <v>2404</v>
      </c>
    </row>
    <row r="90" spans="1:10" ht="16.8">
      <c r="A90" s="7" t="s">
        <v>144</v>
      </c>
      <c r="B90" s="7" t="s">
        <v>405</v>
      </c>
      <c r="C90" s="17">
        <v>291684657</v>
      </c>
      <c r="D90" s="17">
        <v>12282322</v>
      </c>
      <c r="E90" s="17">
        <f t="shared" si="4"/>
        <v>303966979</v>
      </c>
      <c r="F90" s="18">
        <f t="shared" si="5"/>
        <v>0.86123000000000005</v>
      </c>
      <c r="G90" s="17">
        <v>261784</v>
      </c>
      <c r="H90" s="19">
        <v>102.06</v>
      </c>
      <c r="I90" s="17">
        <f t="shared" si="6"/>
        <v>2978316</v>
      </c>
      <c r="J90" s="17">
        <f t="shared" si="7"/>
        <v>2565</v>
      </c>
    </row>
    <row r="91" spans="1:10" ht="16.8">
      <c r="A91" s="7" t="s">
        <v>141</v>
      </c>
      <c r="B91" s="7" t="s">
        <v>402</v>
      </c>
      <c r="C91" s="17">
        <v>381660505</v>
      </c>
      <c r="D91" s="17">
        <v>13357082</v>
      </c>
      <c r="E91" s="17">
        <f t="shared" si="4"/>
        <v>395017587</v>
      </c>
      <c r="F91" s="18">
        <f t="shared" si="5"/>
        <v>1.45096</v>
      </c>
      <c r="G91" s="17">
        <v>573153</v>
      </c>
      <c r="H91" s="19">
        <v>590.96</v>
      </c>
      <c r="I91" s="17">
        <f t="shared" si="6"/>
        <v>668434</v>
      </c>
      <c r="J91" s="17">
        <f t="shared" si="7"/>
        <v>970</v>
      </c>
    </row>
    <row r="92" spans="1:10" ht="16.8">
      <c r="A92" s="7" t="s">
        <v>142</v>
      </c>
      <c r="B92" s="7" t="s">
        <v>403</v>
      </c>
      <c r="C92" s="17">
        <v>2159455002</v>
      </c>
      <c r="D92" s="17">
        <v>9373582</v>
      </c>
      <c r="E92" s="17">
        <f t="shared" si="4"/>
        <v>2168828584</v>
      </c>
      <c r="F92" s="18">
        <f t="shared" si="5"/>
        <v>0.98424</v>
      </c>
      <c r="G92" s="17">
        <v>2134644</v>
      </c>
      <c r="H92" s="19">
        <v>830.22</v>
      </c>
      <c r="I92" s="17">
        <f t="shared" si="6"/>
        <v>2612354</v>
      </c>
      <c r="J92" s="17">
        <f t="shared" si="7"/>
        <v>2571</v>
      </c>
    </row>
    <row r="93" spans="1:10" ht="16.8">
      <c r="A93" s="7" t="s">
        <v>24</v>
      </c>
      <c r="B93" s="7" t="s">
        <v>25</v>
      </c>
      <c r="C93" s="17">
        <v>2958432539</v>
      </c>
      <c r="D93" s="17">
        <v>4050846</v>
      </c>
      <c r="E93" s="17">
        <f t="shared" si="4"/>
        <v>2962483385</v>
      </c>
      <c r="F93" s="18">
        <f t="shared" si="5"/>
        <v>1.01983</v>
      </c>
      <c r="G93" s="17">
        <v>3021241</v>
      </c>
      <c r="H93" s="19">
        <v>1183.6300000000001</v>
      </c>
      <c r="I93" s="17">
        <f t="shared" si="6"/>
        <v>2502880</v>
      </c>
      <c r="J93" s="17">
        <f t="shared" si="7"/>
        <v>2553</v>
      </c>
    </row>
    <row r="94" spans="1:10" ht="16.8">
      <c r="A94" s="7" t="s">
        <v>26</v>
      </c>
      <c r="B94" s="7" t="s">
        <v>27</v>
      </c>
      <c r="C94" s="17">
        <v>257341774662</v>
      </c>
      <c r="D94" s="17">
        <v>176</v>
      </c>
      <c r="E94" s="17">
        <f t="shared" si="4"/>
        <v>257341774838</v>
      </c>
      <c r="F94" s="18">
        <f t="shared" si="5"/>
        <v>0.63834000000000002</v>
      </c>
      <c r="G94" s="17">
        <v>164271875</v>
      </c>
      <c r="H94" s="19">
        <v>53369.68</v>
      </c>
      <c r="I94" s="17">
        <f t="shared" si="6"/>
        <v>4821872</v>
      </c>
      <c r="J94" s="17">
        <f t="shared" si="7"/>
        <v>3078</v>
      </c>
    </row>
    <row r="95" spans="1:10" ht="16.8">
      <c r="A95" s="7" t="s">
        <v>147</v>
      </c>
      <c r="B95" s="7" t="s">
        <v>408</v>
      </c>
      <c r="C95" s="17">
        <v>17431370800</v>
      </c>
      <c r="D95" s="17">
        <v>24826</v>
      </c>
      <c r="E95" s="17">
        <f t="shared" si="4"/>
        <v>17431395626</v>
      </c>
      <c r="F95" s="18">
        <f t="shared" si="5"/>
        <v>1.5431900000000001</v>
      </c>
      <c r="G95" s="17">
        <v>26900000</v>
      </c>
      <c r="H95" s="19">
        <v>22266.05</v>
      </c>
      <c r="I95" s="17">
        <f t="shared" si="6"/>
        <v>782869</v>
      </c>
      <c r="J95" s="17">
        <f t="shared" si="7"/>
        <v>1208</v>
      </c>
    </row>
    <row r="96" spans="1:10" ht="16.8">
      <c r="A96" s="7" t="s">
        <v>148</v>
      </c>
      <c r="B96" s="7" t="s">
        <v>409</v>
      </c>
      <c r="C96" s="17">
        <v>4457009437</v>
      </c>
      <c r="D96" s="17">
        <v>64840437</v>
      </c>
      <c r="E96" s="17">
        <f t="shared" si="4"/>
        <v>4521849874</v>
      </c>
      <c r="F96" s="18">
        <f t="shared" si="5"/>
        <v>1.60734</v>
      </c>
      <c r="G96" s="17">
        <v>7268164</v>
      </c>
      <c r="H96" s="19">
        <v>4556.7</v>
      </c>
      <c r="I96" s="17">
        <f t="shared" si="6"/>
        <v>992352</v>
      </c>
      <c r="J96" s="17">
        <f t="shared" si="7"/>
        <v>1595</v>
      </c>
    </row>
    <row r="97" spans="1:10" ht="16.8">
      <c r="A97" s="7" t="s">
        <v>149</v>
      </c>
      <c r="B97" s="7" t="s">
        <v>410</v>
      </c>
      <c r="C97" s="17">
        <v>15134685370</v>
      </c>
      <c r="D97" s="17">
        <v>0</v>
      </c>
      <c r="E97" s="17">
        <f t="shared" si="4"/>
        <v>15134685370</v>
      </c>
      <c r="F97" s="18">
        <f t="shared" si="5"/>
        <v>0.75149999999999995</v>
      </c>
      <c r="G97" s="17">
        <v>11373766</v>
      </c>
      <c r="H97" s="19">
        <v>4419.9399999999996</v>
      </c>
      <c r="I97" s="17">
        <f t="shared" si="6"/>
        <v>3424183</v>
      </c>
      <c r="J97" s="17">
        <f t="shared" si="7"/>
        <v>2573</v>
      </c>
    </row>
    <row r="98" spans="1:10" ht="16.8">
      <c r="A98" s="7" t="s">
        <v>150</v>
      </c>
      <c r="B98" s="7" t="s">
        <v>411</v>
      </c>
      <c r="C98" s="17">
        <v>22734864884</v>
      </c>
      <c r="D98" s="17">
        <v>252</v>
      </c>
      <c r="E98" s="17">
        <f t="shared" si="4"/>
        <v>22734865136</v>
      </c>
      <c r="F98" s="18">
        <f t="shared" si="5"/>
        <v>2.1442600000000001</v>
      </c>
      <c r="G98" s="17">
        <v>48749426</v>
      </c>
      <c r="H98" s="19">
        <v>18559.599999999999</v>
      </c>
      <c r="I98" s="17">
        <f t="shared" si="6"/>
        <v>1224965</v>
      </c>
      <c r="J98" s="17">
        <f t="shared" si="7"/>
        <v>2627</v>
      </c>
    </row>
    <row r="99" spans="1:10" ht="16.8">
      <c r="A99" s="7" t="s">
        <v>151</v>
      </c>
      <c r="B99" s="7" t="s">
        <v>412</v>
      </c>
      <c r="C99" s="17">
        <v>3340724618</v>
      </c>
      <c r="D99" s="17">
        <v>271178</v>
      </c>
      <c r="E99" s="17">
        <f t="shared" si="4"/>
        <v>3340995796</v>
      </c>
      <c r="F99" s="18">
        <f t="shared" si="5"/>
        <v>1.2101200000000001</v>
      </c>
      <c r="G99" s="17">
        <v>4042990</v>
      </c>
      <c r="H99" s="19">
        <v>1521.95</v>
      </c>
      <c r="I99" s="17">
        <f t="shared" si="6"/>
        <v>2195207</v>
      </c>
      <c r="J99" s="17">
        <f t="shared" si="7"/>
        <v>2656</v>
      </c>
    </row>
    <row r="100" spans="1:10" ht="16.8">
      <c r="A100" s="7" t="s">
        <v>160</v>
      </c>
      <c r="B100" s="7" t="s">
        <v>421</v>
      </c>
      <c r="C100" s="17">
        <v>26987681709</v>
      </c>
      <c r="D100" s="17">
        <v>0</v>
      </c>
      <c r="E100" s="17">
        <f t="shared" si="4"/>
        <v>26987681709</v>
      </c>
      <c r="F100" s="18">
        <f t="shared" si="5"/>
        <v>2.0750199999999999</v>
      </c>
      <c r="G100" s="17">
        <v>56000000</v>
      </c>
      <c r="H100" s="19">
        <v>15604.59</v>
      </c>
      <c r="I100" s="17">
        <f t="shared" si="6"/>
        <v>1729471</v>
      </c>
      <c r="J100" s="17">
        <f t="shared" si="7"/>
        <v>3589</v>
      </c>
    </row>
    <row r="101" spans="1:10" ht="16.8">
      <c r="A101" s="7" t="s">
        <v>28</v>
      </c>
      <c r="B101" s="7" t="s">
        <v>29</v>
      </c>
      <c r="C101" s="17">
        <v>216822673</v>
      </c>
      <c r="D101" s="17">
        <v>13385385</v>
      </c>
      <c r="E101" s="17">
        <f t="shared" si="4"/>
        <v>230208058</v>
      </c>
      <c r="F101" s="18">
        <f t="shared" si="5"/>
        <v>1.39313</v>
      </c>
      <c r="G101" s="17">
        <v>320709</v>
      </c>
      <c r="H101" s="19">
        <v>52.89</v>
      </c>
      <c r="I101" s="17">
        <f t="shared" si="6"/>
        <v>4352582</v>
      </c>
      <c r="J101" s="17">
        <f t="shared" si="7"/>
        <v>6064</v>
      </c>
    </row>
    <row r="102" spans="1:10" ht="16.8">
      <c r="A102" s="7" t="s">
        <v>152</v>
      </c>
      <c r="B102" s="7" t="s">
        <v>413</v>
      </c>
      <c r="C102" s="17">
        <v>76525448992</v>
      </c>
      <c r="D102" s="17">
        <v>0</v>
      </c>
      <c r="E102" s="17">
        <f t="shared" si="4"/>
        <v>76525448992</v>
      </c>
      <c r="F102" s="18">
        <f t="shared" si="5"/>
        <v>0.69389000000000001</v>
      </c>
      <c r="G102" s="17">
        <v>53100128</v>
      </c>
      <c r="H102" s="19">
        <v>20501.98</v>
      </c>
      <c r="I102" s="17">
        <f t="shared" si="6"/>
        <v>3732588</v>
      </c>
      <c r="J102" s="17">
        <f t="shared" si="7"/>
        <v>2590</v>
      </c>
    </row>
    <row r="103" spans="1:10" ht="16.8">
      <c r="A103" s="7" t="s">
        <v>145</v>
      </c>
      <c r="B103" s="7" t="s">
        <v>406</v>
      </c>
      <c r="C103" s="17">
        <v>4394519546</v>
      </c>
      <c r="D103" s="17">
        <v>0</v>
      </c>
      <c r="E103" s="17">
        <f t="shared" si="4"/>
        <v>4394519546</v>
      </c>
      <c r="F103" s="18">
        <f t="shared" si="5"/>
        <v>2.9965899999999999</v>
      </c>
      <c r="G103" s="17">
        <v>13168576</v>
      </c>
      <c r="H103" s="19">
        <v>2826.28</v>
      </c>
      <c r="I103" s="17">
        <f t="shared" si="6"/>
        <v>1554878</v>
      </c>
      <c r="J103" s="17">
        <f t="shared" si="7"/>
        <v>4659</v>
      </c>
    </row>
    <row r="104" spans="1:10" ht="16.8">
      <c r="A104" s="7" t="s">
        <v>153</v>
      </c>
      <c r="B104" s="7" t="s">
        <v>414</v>
      </c>
      <c r="C104" s="17">
        <v>4785665023</v>
      </c>
      <c r="D104" s="17">
        <v>15467694</v>
      </c>
      <c r="E104" s="17">
        <f t="shared" si="4"/>
        <v>4801132717</v>
      </c>
      <c r="F104" s="18">
        <f t="shared" si="5"/>
        <v>1.62462</v>
      </c>
      <c r="G104" s="17">
        <v>7800000</v>
      </c>
      <c r="H104" s="19">
        <v>3358.19</v>
      </c>
      <c r="I104" s="17">
        <f t="shared" si="6"/>
        <v>1429679</v>
      </c>
      <c r="J104" s="17">
        <f t="shared" si="7"/>
        <v>2323</v>
      </c>
    </row>
    <row r="105" spans="1:10" ht="16.8">
      <c r="A105" s="7" t="s">
        <v>146</v>
      </c>
      <c r="B105" s="7" t="s">
        <v>407</v>
      </c>
      <c r="C105" s="17">
        <v>13916269792</v>
      </c>
      <c r="D105" s="17">
        <v>309501</v>
      </c>
      <c r="E105" s="17">
        <f t="shared" si="4"/>
        <v>13916579293</v>
      </c>
      <c r="F105" s="18">
        <f t="shared" si="5"/>
        <v>3.4311600000000002</v>
      </c>
      <c r="G105" s="17">
        <v>47750000</v>
      </c>
      <c r="H105" s="19">
        <v>16531.09</v>
      </c>
      <c r="I105" s="17">
        <f t="shared" si="6"/>
        <v>841843</v>
      </c>
      <c r="J105" s="17">
        <f t="shared" si="7"/>
        <v>2888</v>
      </c>
    </row>
    <row r="106" spans="1:10" ht="16.8">
      <c r="A106" s="7" t="s">
        <v>154</v>
      </c>
      <c r="B106" s="7" t="s">
        <v>415</v>
      </c>
      <c r="C106" s="17">
        <v>7527492946</v>
      </c>
      <c r="D106" s="17">
        <v>7884171</v>
      </c>
      <c r="E106" s="17">
        <f t="shared" si="4"/>
        <v>7535377117</v>
      </c>
      <c r="F106" s="18">
        <f t="shared" si="5"/>
        <v>1.4532</v>
      </c>
      <c r="G106" s="17">
        <v>10950415</v>
      </c>
      <c r="H106" s="19">
        <v>8641.5400000000009</v>
      </c>
      <c r="I106" s="17">
        <f t="shared" si="6"/>
        <v>871995</v>
      </c>
      <c r="J106" s="17">
        <f t="shared" si="7"/>
        <v>1267</v>
      </c>
    </row>
    <row r="107" spans="1:10" ht="16.8">
      <c r="A107" s="7" t="s">
        <v>155</v>
      </c>
      <c r="B107" s="7" t="s">
        <v>416</v>
      </c>
      <c r="C107" s="17">
        <v>10126788014</v>
      </c>
      <c r="D107" s="17">
        <v>35945191</v>
      </c>
      <c r="E107" s="17">
        <f t="shared" si="4"/>
        <v>10162733205</v>
      </c>
      <c r="F107" s="18">
        <f t="shared" si="5"/>
        <v>1.4858199999999999</v>
      </c>
      <c r="G107" s="17">
        <v>15100000</v>
      </c>
      <c r="H107" s="19">
        <v>7012.63</v>
      </c>
      <c r="I107" s="17">
        <f t="shared" si="6"/>
        <v>1449204</v>
      </c>
      <c r="J107" s="17">
        <f t="shared" si="7"/>
        <v>2153</v>
      </c>
    </row>
    <row r="108" spans="1:10" ht="16.8">
      <c r="A108" s="7" t="s">
        <v>156</v>
      </c>
      <c r="B108" s="7" t="s">
        <v>417</v>
      </c>
      <c r="C108" s="17">
        <v>35025291919</v>
      </c>
      <c r="D108" s="17">
        <v>4403468</v>
      </c>
      <c r="E108" s="17">
        <f t="shared" si="4"/>
        <v>35029695387</v>
      </c>
      <c r="F108" s="18">
        <f t="shared" si="5"/>
        <v>1.2817700000000001</v>
      </c>
      <c r="G108" s="17">
        <v>44900000</v>
      </c>
      <c r="H108" s="19">
        <v>20524.259999999998</v>
      </c>
      <c r="I108" s="17">
        <f t="shared" si="6"/>
        <v>1706746</v>
      </c>
      <c r="J108" s="17">
        <f t="shared" si="7"/>
        <v>2188</v>
      </c>
    </row>
    <row r="109" spans="1:10" ht="16.8">
      <c r="A109" s="7" t="s">
        <v>157</v>
      </c>
      <c r="B109" s="7" t="s">
        <v>418</v>
      </c>
      <c r="C109" s="17">
        <v>14947635034</v>
      </c>
      <c r="D109" s="17">
        <v>24</v>
      </c>
      <c r="E109" s="17">
        <f t="shared" si="4"/>
        <v>14947635058</v>
      </c>
      <c r="F109" s="18">
        <f t="shared" si="5"/>
        <v>1.57216</v>
      </c>
      <c r="G109" s="17">
        <v>23500000</v>
      </c>
      <c r="H109" s="19">
        <v>9545.2099999999991</v>
      </c>
      <c r="I109" s="17">
        <f t="shared" si="6"/>
        <v>1565983</v>
      </c>
      <c r="J109" s="17">
        <f t="shared" si="7"/>
        <v>2462</v>
      </c>
    </row>
    <row r="110" spans="1:10" ht="16.8">
      <c r="A110" s="7" t="s">
        <v>2</v>
      </c>
      <c r="B110" s="7" t="s">
        <v>3</v>
      </c>
      <c r="C110" s="17">
        <v>70697272321</v>
      </c>
      <c r="D110" s="17">
        <v>183046</v>
      </c>
      <c r="E110" s="17">
        <f t="shared" si="4"/>
        <v>70697455367</v>
      </c>
      <c r="F110" s="18">
        <f t="shared" si="5"/>
        <v>0.87980999999999998</v>
      </c>
      <c r="G110" s="17">
        <v>62200000</v>
      </c>
      <c r="H110" s="19">
        <v>30241.39</v>
      </c>
      <c r="I110" s="17">
        <f t="shared" si="6"/>
        <v>2337771</v>
      </c>
      <c r="J110" s="17">
        <f t="shared" si="7"/>
        <v>2057</v>
      </c>
    </row>
    <row r="111" spans="1:10" ht="16.8">
      <c r="A111" s="7" t="s">
        <v>158</v>
      </c>
      <c r="B111" s="7" t="s">
        <v>419</v>
      </c>
      <c r="C111" s="17">
        <v>29510155771</v>
      </c>
      <c r="D111" s="17">
        <v>389529</v>
      </c>
      <c r="E111" s="17">
        <f t="shared" si="4"/>
        <v>29510545300</v>
      </c>
      <c r="F111" s="18">
        <f t="shared" si="5"/>
        <v>1.69431</v>
      </c>
      <c r="G111" s="17">
        <v>50000000</v>
      </c>
      <c r="H111" s="19">
        <v>26669.45</v>
      </c>
      <c r="I111" s="17">
        <f t="shared" si="6"/>
        <v>1106530</v>
      </c>
      <c r="J111" s="17">
        <f t="shared" si="7"/>
        <v>1875</v>
      </c>
    </row>
    <row r="112" spans="1:10" ht="16.8">
      <c r="A112" s="7" t="s">
        <v>159</v>
      </c>
      <c r="B112" s="7" t="s">
        <v>420</v>
      </c>
      <c r="C112" s="17">
        <v>37043207373</v>
      </c>
      <c r="D112" s="17">
        <v>255657</v>
      </c>
      <c r="E112" s="17">
        <f t="shared" si="4"/>
        <v>37043463030</v>
      </c>
      <c r="F112" s="18">
        <f t="shared" si="5"/>
        <v>1.5657300000000001</v>
      </c>
      <c r="G112" s="17">
        <v>58000000</v>
      </c>
      <c r="H112" s="19">
        <v>22738.84</v>
      </c>
      <c r="I112" s="17">
        <f t="shared" si="6"/>
        <v>1629083</v>
      </c>
      <c r="J112" s="17">
        <f t="shared" si="7"/>
        <v>2551</v>
      </c>
    </row>
    <row r="113" spans="1:16" ht="16.8">
      <c r="A113" s="7" t="s">
        <v>4</v>
      </c>
      <c r="B113" s="7" t="s">
        <v>5</v>
      </c>
      <c r="C113" s="17">
        <v>4932769028</v>
      </c>
      <c r="D113" s="17">
        <v>735702</v>
      </c>
      <c r="E113" s="17">
        <f t="shared" si="4"/>
        <v>4933504730</v>
      </c>
      <c r="F113" s="18">
        <f t="shared" si="5"/>
        <v>1.7528699999999999</v>
      </c>
      <c r="G113" s="17">
        <v>8647800</v>
      </c>
      <c r="H113" s="19">
        <v>5040.3599999999997</v>
      </c>
      <c r="I113" s="17">
        <f t="shared" si="6"/>
        <v>978800</v>
      </c>
      <c r="J113" s="17">
        <f t="shared" si="7"/>
        <v>1716</v>
      </c>
    </row>
    <row r="114" spans="1:16" ht="16.8">
      <c r="A114" s="7" t="s">
        <v>30</v>
      </c>
      <c r="B114" s="7" t="s">
        <v>31</v>
      </c>
      <c r="C114" s="17">
        <v>9176547440</v>
      </c>
      <c r="D114" s="17">
        <v>942204</v>
      </c>
      <c r="E114" s="17">
        <f t="shared" si="4"/>
        <v>9177489644</v>
      </c>
      <c r="F114" s="18">
        <f t="shared" si="5"/>
        <v>1.0516700000000001</v>
      </c>
      <c r="G114" s="17">
        <v>9651659</v>
      </c>
      <c r="H114" s="19">
        <v>3762.83</v>
      </c>
      <c r="I114" s="17">
        <f t="shared" si="6"/>
        <v>2438986</v>
      </c>
      <c r="J114" s="17">
        <f t="shared" si="7"/>
        <v>2565</v>
      </c>
    </row>
    <row r="115" spans="1:16" ht="16.8">
      <c r="A115" s="7" t="s">
        <v>162</v>
      </c>
      <c r="B115" s="7" t="s">
        <v>423</v>
      </c>
      <c r="C115" s="17">
        <v>8916244088</v>
      </c>
      <c r="D115" s="17">
        <v>8042470</v>
      </c>
      <c r="E115" s="17">
        <f t="shared" si="4"/>
        <v>8924286558</v>
      </c>
      <c r="F115" s="18">
        <f t="shared" si="5"/>
        <v>1.3419399999999999</v>
      </c>
      <c r="G115" s="17">
        <v>11975894</v>
      </c>
      <c r="H115" s="19">
        <v>5906.25</v>
      </c>
      <c r="I115" s="17">
        <f t="shared" si="6"/>
        <v>1510990</v>
      </c>
      <c r="J115" s="17">
        <f t="shared" si="7"/>
        <v>2028</v>
      </c>
    </row>
    <row r="116" spans="1:16" ht="16.8">
      <c r="A116" s="7" t="s">
        <v>163</v>
      </c>
      <c r="B116" s="7" t="s">
        <v>424</v>
      </c>
      <c r="C116" s="17">
        <v>9370248110</v>
      </c>
      <c r="D116" s="17">
        <v>16345306</v>
      </c>
      <c r="E116" s="17">
        <f t="shared" si="4"/>
        <v>9386593416</v>
      </c>
      <c r="F116" s="18">
        <f t="shared" si="5"/>
        <v>1.5074700000000001</v>
      </c>
      <c r="G116" s="17">
        <v>14150000</v>
      </c>
      <c r="H116" s="19">
        <v>11240.29</v>
      </c>
      <c r="I116" s="17">
        <f t="shared" si="6"/>
        <v>835085</v>
      </c>
      <c r="J116" s="17">
        <f t="shared" si="7"/>
        <v>1259</v>
      </c>
    </row>
    <row r="117" spans="1:16" s="6" customFormat="1" ht="16.8">
      <c r="A117" s="7" t="s">
        <v>161</v>
      </c>
      <c r="B117" s="7" t="s">
        <v>422</v>
      </c>
      <c r="C117" s="17">
        <v>9358985733</v>
      </c>
      <c r="D117" s="17">
        <v>12274499</v>
      </c>
      <c r="E117" s="17">
        <f t="shared" si="4"/>
        <v>9371260232</v>
      </c>
      <c r="F117" s="18">
        <f t="shared" si="5"/>
        <v>2.66987</v>
      </c>
      <c r="G117" s="17">
        <v>25020059</v>
      </c>
      <c r="H117" s="19">
        <v>9647.43</v>
      </c>
      <c r="I117" s="17">
        <f t="shared" si="6"/>
        <v>971374</v>
      </c>
      <c r="J117" s="17">
        <f t="shared" si="7"/>
        <v>2593</v>
      </c>
      <c r="K117" s="5"/>
      <c r="L117"/>
      <c r="M117"/>
      <c r="N117"/>
      <c r="O117"/>
      <c r="P117"/>
    </row>
    <row r="118" spans="1:16" ht="16.8">
      <c r="A118" s="7" t="s">
        <v>164</v>
      </c>
      <c r="B118" s="7" t="s">
        <v>425</v>
      </c>
      <c r="C118" s="17">
        <v>151562823</v>
      </c>
      <c r="D118" s="17">
        <v>35972.5</v>
      </c>
      <c r="E118" s="17">
        <f t="shared" si="4"/>
        <v>151598795.5</v>
      </c>
      <c r="F118" s="18">
        <f t="shared" si="5"/>
        <v>0.82454000000000005</v>
      </c>
      <c r="G118" s="17">
        <v>125000</v>
      </c>
      <c r="H118" s="19">
        <v>77.06</v>
      </c>
      <c r="I118" s="17">
        <f t="shared" si="6"/>
        <v>1967283</v>
      </c>
      <c r="J118" s="17">
        <f t="shared" si="7"/>
        <v>1622</v>
      </c>
    </row>
    <row r="119" spans="1:16" ht="16.8">
      <c r="A119" s="7" t="s">
        <v>32</v>
      </c>
      <c r="B119" s="7" t="s">
        <v>33</v>
      </c>
      <c r="C119" s="17">
        <v>650273125</v>
      </c>
      <c r="D119" s="17">
        <v>8249464</v>
      </c>
      <c r="E119" s="17">
        <f t="shared" si="4"/>
        <v>658522589</v>
      </c>
      <c r="F119" s="18">
        <f t="shared" si="5"/>
        <v>0.40658</v>
      </c>
      <c r="G119" s="17">
        <v>267743</v>
      </c>
      <c r="H119" s="19">
        <v>104.89</v>
      </c>
      <c r="I119" s="17">
        <f t="shared" si="6"/>
        <v>6278221</v>
      </c>
      <c r="J119" s="17">
        <f t="shared" si="7"/>
        <v>2553</v>
      </c>
    </row>
    <row r="120" spans="1:16" ht="16.8">
      <c r="A120" s="7" t="s">
        <v>6</v>
      </c>
      <c r="B120" s="7" t="s">
        <v>7</v>
      </c>
      <c r="C120" s="17">
        <v>303896040</v>
      </c>
      <c r="D120" s="17">
        <v>3063747.2</v>
      </c>
      <c r="E120" s="17">
        <f t="shared" si="4"/>
        <v>306959787.19999999</v>
      </c>
      <c r="F120" s="18">
        <f t="shared" si="5"/>
        <v>1.5540099999999999</v>
      </c>
      <c r="G120" s="17">
        <v>477018</v>
      </c>
      <c r="H120" s="19">
        <v>182.44</v>
      </c>
      <c r="I120" s="17">
        <f t="shared" si="6"/>
        <v>1682525</v>
      </c>
      <c r="J120" s="17">
        <f t="shared" si="7"/>
        <v>2615</v>
      </c>
    </row>
    <row r="121" spans="1:16" ht="16.8">
      <c r="A121" s="7" t="s">
        <v>165</v>
      </c>
      <c r="B121" s="7" t="s">
        <v>426</v>
      </c>
      <c r="C121" s="17">
        <v>3146927068</v>
      </c>
      <c r="D121" s="17">
        <v>3718752.8</v>
      </c>
      <c r="E121" s="17">
        <f t="shared" si="4"/>
        <v>3150645820.8000002</v>
      </c>
      <c r="F121" s="18">
        <f t="shared" si="5"/>
        <v>1.4680800000000001</v>
      </c>
      <c r="G121" s="17">
        <v>4625392</v>
      </c>
      <c r="H121" s="19">
        <v>3237.17</v>
      </c>
      <c r="I121" s="17">
        <f t="shared" si="6"/>
        <v>973272</v>
      </c>
      <c r="J121" s="17">
        <f t="shared" si="7"/>
        <v>1429</v>
      </c>
    </row>
    <row r="122" spans="1:16" ht="16.8">
      <c r="A122" s="7" t="s">
        <v>166</v>
      </c>
      <c r="B122" s="7" t="s">
        <v>59</v>
      </c>
      <c r="C122" s="17">
        <v>773285971</v>
      </c>
      <c r="D122" s="17">
        <v>269098</v>
      </c>
      <c r="E122" s="17">
        <f t="shared" si="4"/>
        <v>773555069</v>
      </c>
      <c r="F122" s="18">
        <f t="shared" si="5"/>
        <v>2.1544699999999999</v>
      </c>
      <c r="G122" s="17">
        <v>1666605</v>
      </c>
      <c r="H122" s="19">
        <v>662.69</v>
      </c>
      <c r="I122" s="17">
        <f t="shared" si="6"/>
        <v>1167296</v>
      </c>
      <c r="J122" s="17">
        <f t="shared" si="7"/>
        <v>2515</v>
      </c>
    </row>
    <row r="123" spans="1:16" ht="16.8">
      <c r="A123" s="7" t="s">
        <v>34</v>
      </c>
      <c r="B123" s="7" t="s">
        <v>35</v>
      </c>
      <c r="C123" s="17">
        <v>3517217300</v>
      </c>
      <c r="D123" s="17">
        <v>7720964.7999999998</v>
      </c>
      <c r="E123" s="17">
        <f t="shared" si="4"/>
        <v>3524938264.8000002</v>
      </c>
      <c r="F123" s="18">
        <f t="shared" si="5"/>
        <v>0.62412000000000001</v>
      </c>
      <c r="G123" s="17">
        <v>2200000</v>
      </c>
      <c r="H123" s="19">
        <v>866.59</v>
      </c>
      <c r="I123" s="17">
        <f t="shared" si="6"/>
        <v>4067596</v>
      </c>
      <c r="J123" s="17">
        <f t="shared" si="7"/>
        <v>2539</v>
      </c>
    </row>
    <row r="124" spans="1:16" ht="16.8">
      <c r="A124" s="7" t="s">
        <v>169</v>
      </c>
      <c r="B124" s="7" t="s">
        <v>428</v>
      </c>
      <c r="C124" s="17">
        <v>54450807</v>
      </c>
      <c r="D124" s="17">
        <v>0</v>
      </c>
      <c r="E124" s="17">
        <f t="shared" si="4"/>
        <v>54450807</v>
      </c>
      <c r="F124" s="18">
        <f t="shared" si="5"/>
        <v>1.3773899999999999</v>
      </c>
      <c r="G124" s="17">
        <v>75000</v>
      </c>
      <c r="H124" s="19">
        <v>67.39</v>
      </c>
      <c r="I124" s="17">
        <f t="shared" si="6"/>
        <v>807995</v>
      </c>
      <c r="J124" s="17">
        <f t="shared" si="7"/>
        <v>1113</v>
      </c>
    </row>
    <row r="125" spans="1:16" ht="16.8">
      <c r="A125" s="7" t="s">
        <v>170</v>
      </c>
      <c r="B125" s="7" t="s">
        <v>429</v>
      </c>
      <c r="C125" s="17">
        <v>402956404</v>
      </c>
      <c r="D125" s="17">
        <v>577715</v>
      </c>
      <c r="E125" s="17">
        <f t="shared" si="4"/>
        <v>403534119</v>
      </c>
      <c r="F125" s="18">
        <f t="shared" si="5"/>
        <v>0.74343000000000004</v>
      </c>
      <c r="G125" s="17">
        <v>300000</v>
      </c>
      <c r="H125" s="19">
        <v>112.17</v>
      </c>
      <c r="I125" s="17">
        <f t="shared" si="6"/>
        <v>3597523</v>
      </c>
      <c r="J125" s="17">
        <f t="shared" si="7"/>
        <v>2675</v>
      </c>
    </row>
    <row r="126" spans="1:16" ht="16.8">
      <c r="A126" s="7" t="s">
        <v>171</v>
      </c>
      <c r="B126" s="7" t="s">
        <v>430</v>
      </c>
      <c r="C126" s="17">
        <v>143638636</v>
      </c>
      <c r="D126" s="17">
        <v>288947</v>
      </c>
      <c r="E126" s="17">
        <f t="shared" si="4"/>
        <v>143927583</v>
      </c>
      <c r="F126" s="18">
        <f t="shared" si="5"/>
        <v>1.5632900000000001</v>
      </c>
      <c r="G126" s="17">
        <v>225000</v>
      </c>
      <c r="H126" s="19">
        <v>97.1</v>
      </c>
      <c r="I126" s="17">
        <f t="shared" si="6"/>
        <v>1482261</v>
      </c>
      <c r="J126" s="17">
        <f t="shared" si="7"/>
        <v>2317</v>
      </c>
    </row>
    <row r="127" spans="1:16" ht="16.8">
      <c r="A127" s="7" t="s">
        <v>175</v>
      </c>
      <c r="B127" s="7" t="s">
        <v>434</v>
      </c>
      <c r="C127" s="17">
        <v>180828085</v>
      </c>
      <c r="D127" s="17">
        <v>12534527</v>
      </c>
      <c r="E127" s="17">
        <f t="shared" si="4"/>
        <v>193362612</v>
      </c>
      <c r="F127" s="18">
        <f t="shared" si="5"/>
        <v>1.49977</v>
      </c>
      <c r="G127" s="17">
        <v>290000</v>
      </c>
      <c r="H127" s="19">
        <v>232.41</v>
      </c>
      <c r="I127" s="17">
        <f t="shared" si="6"/>
        <v>831989</v>
      </c>
      <c r="J127" s="17">
        <f t="shared" si="7"/>
        <v>1248</v>
      </c>
    </row>
    <row r="128" spans="1:16" ht="16.8">
      <c r="A128" s="7" t="s">
        <v>172</v>
      </c>
      <c r="B128" s="7" t="s">
        <v>431</v>
      </c>
      <c r="C128" s="17">
        <v>40430858</v>
      </c>
      <c r="D128" s="17">
        <v>11195840</v>
      </c>
      <c r="E128" s="17">
        <f t="shared" si="4"/>
        <v>51626698</v>
      </c>
      <c r="F128" s="18">
        <f t="shared" si="5"/>
        <v>2.1306799999999999</v>
      </c>
      <c r="G128" s="17">
        <v>110000</v>
      </c>
      <c r="H128" s="19">
        <v>79.66</v>
      </c>
      <c r="I128" s="17">
        <f t="shared" si="6"/>
        <v>648088</v>
      </c>
      <c r="J128" s="17">
        <f t="shared" si="7"/>
        <v>1381</v>
      </c>
    </row>
    <row r="129" spans="1:10" ht="16.8">
      <c r="A129" s="7" t="s">
        <v>176</v>
      </c>
      <c r="B129" s="7" t="s">
        <v>167</v>
      </c>
      <c r="C129" s="17">
        <v>44253845</v>
      </c>
      <c r="D129" s="17">
        <v>1961529</v>
      </c>
      <c r="E129" s="17">
        <f t="shared" si="4"/>
        <v>46215374</v>
      </c>
      <c r="F129" s="18">
        <f t="shared" si="5"/>
        <v>1.9474</v>
      </c>
      <c r="G129" s="17">
        <v>90000</v>
      </c>
      <c r="H129" s="19">
        <v>86.49</v>
      </c>
      <c r="I129" s="17">
        <f t="shared" si="6"/>
        <v>534344</v>
      </c>
      <c r="J129" s="17">
        <f t="shared" si="7"/>
        <v>1041</v>
      </c>
    </row>
    <row r="130" spans="1:10" ht="16.8">
      <c r="A130" s="7" t="s">
        <v>173</v>
      </c>
      <c r="B130" s="7" t="s">
        <v>432</v>
      </c>
      <c r="C130" s="17">
        <v>156302340</v>
      </c>
      <c r="D130" s="17">
        <v>0</v>
      </c>
      <c r="E130" s="17">
        <f t="shared" si="4"/>
        <v>156302340</v>
      </c>
      <c r="F130" s="18">
        <f t="shared" si="5"/>
        <v>0.38386999999999999</v>
      </c>
      <c r="G130" s="17">
        <v>60000</v>
      </c>
      <c r="H130" s="19">
        <v>37.57</v>
      </c>
      <c r="I130" s="17">
        <f t="shared" si="6"/>
        <v>4160297</v>
      </c>
      <c r="J130" s="17">
        <f t="shared" si="7"/>
        <v>1597</v>
      </c>
    </row>
    <row r="131" spans="1:10" ht="16.8">
      <c r="A131" s="7" t="s">
        <v>174</v>
      </c>
      <c r="B131" s="7" t="s">
        <v>433</v>
      </c>
      <c r="C131" s="17">
        <v>1080566898</v>
      </c>
      <c r="D131" s="17">
        <v>16956013</v>
      </c>
      <c r="E131" s="17">
        <f t="shared" si="4"/>
        <v>1097522911</v>
      </c>
      <c r="F131" s="18">
        <f t="shared" si="5"/>
        <v>1.77092</v>
      </c>
      <c r="G131" s="17">
        <v>1943620</v>
      </c>
      <c r="H131" s="19">
        <v>922.12</v>
      </c>
      <c r="I131" s="17">
        <f t="shared" si="6"/>
        <v>1190217</v>
      </c>
      <c r="J131" s="17">
        <f t="shared" si="7"/>
        <v>2108</v>
      </c>
    </row>
    <row r="132" spans="1:10" ht="16.8">
      <c r="A132" s="7" t="s">
        <v>168</v>
      </c>
      <c r="B132" s="7" t="s">
        <v>427</v>
      </c>
      <c r="C132" s="17">
        <v>1393579324</v>
      </c>
      <c r="D132" s="17">
        <v>8775613</v>
      </c>
      <c r="E132" s="17">
        <f t="shared" si="4"/>
        <v>1402354937</v>
      </c>
      <c r="F132" s="18">
        <f t="shared" si="5"/>
        <v>2.05369</v>
      </c>
      <c r="G132" s="17">
        <v>2880000</v>
      </c>
      <c r="H132" s="19">
        <v>1270.56</v>
      </c>
      <c r="I132" s="17">
        <f t="shared" si="6"/>
        <v>1103730</v>
      </c>
      <c r="J132" s="17">
        <f t="shared" si="7"/>
        <v>2267</v>
      </c>
    </row>
    <row r="133" spans="1:10" ht="16.8">
      <c r="A133" s="7" t="s">
        <v>177</v>
      </c>
      <c r="B133" s="7" t="s">
        <v>435</v>
      </c>
      <c r="C133" s="17">
        <v>394626209</v>
      </c>
      <c r="D133" s="17">
        <v>7433159</v>
      </c>
      <c r="E133" s="17">
        <f t="shared" si="4"/>
        <v>402059368</v>
      </c>
      <c r="F133" s="18">
        <f t="shared" si="5"/>
        <v>1.7410399999999999</v>
      </c>
      <c r="G133" s="17">
        <v>700000</v>
      </c>
      <c r="H133" s="19">
        <v>245.25</v>
      </c>
      <c r="I133" s="17">
        <f t="shared" si="6"/>
        <v>1639386</v>
      </c>
      <c r="J133" s="17">
        <f t="shared" si="7"/>
        <v>2854</v>
      </c>
    </row>
    <row r="134" spans="1:10" ht="16.8">
      <c r="A134" s="7" t="s">
        <v>185</v>
      </c>
      <c r="B134" s="7" t="s">
        <v>443</v>
      </c>
      <c r="C134" s="17">
        <v>508303690</v>
      </c>
      <c r="D134" s="17">
        <v>2672852.29</v>
      </c>
      <c r="E134" s="17">
        <f t="shared" ref="E134:E197" si="8">C134+D134</f>
        <v>510976542.29000002</v>
      </c>
      <c r="F134" s="18">
        <f t="shared" ref="F134:F197" si="9">ROUND((G134/E134)*1000,5)</f>
        <v>1.34629</v>
      </c>
      <c r="G134" s="17">
        <v>687924</v>
      </c>
      <c r="H134" s="19">
        <v>772.32</v>
      </c>
      <c r="I134" s="17">
        <f t="shared" ref="I134:I197" si="10">ROUND(E134/H134,0)</f>
        <v>661612</v>
      </c>
      <c r="J134" s="17">
        <f t="shared" ref="J134:J197" si="11">ROUND(G134/H134,0)</f>
        <v>891</v>
      </c>
    </row>
    <row r="135" spans="1:10" ht="16.8">
      <c r="A135" s="7" t="s">
        <v>186</v>
      </c>
      <c r="B135" s="7" t="s">
        <v>444</v>
      </c>
      <c r="C135" s="17">
        <v>176907354</v>
      </c>
      <c r="D135" s="17">
        <v>1256750.83</v>
      </c>
      <c r="E135" s="17">
        <f t="shared" si="8"/>
        <v>178164104.83000001</v>
      </c>
      <c r="F135" s="18">
        <f t="shared" si="9"/>
        <v>1.06643</v>
      </c>
      <c r="G135" s="17">
        <v>190000</v>
      </c>
      <c r="H135" s="19">
        <v>124.83</v>
      </c>
      <c r="I135" s="17">
        <f t="shared" si="10"/>
        <v>1427254</v>
      </c>
      <c r="J135" s="17">
        <f t="shared" si="11"/>
        <v>1522</v>
      </c>
    </row>
    <row r="136" spans="1:10" ht="16.8">
      <c r="A136" s="7" t="s">
        <v>187</v>
      </c>
      <c r="B136" s="7" t="s">
        <v>445</v>
      </c>
      <c r="C136" s="17">
        <v>531231557</v>
      </c>
      <c r="D136" s="17">
        <v>46746247</v>
      </c>
      <c r="E136" s="17">
        <f t="shared" si="8"/>
        <v>577977804</v>
      </c>
      <c r="F136" s="18">
        <f t="shared" si="9"/>
        <v>1.1891400000000001</v>
      </c>
      <c r="G136" s="17">
        <v>687299</v>
      </c>
      <c r="H136" s="19">
        <v>523.24</v>
      </c>
      <c r="I136" s="17">
        <f t="shared" si="10"/>
        <v>1104613</v>
      </c>
      <c r="J136" s="17">
        <f t="shared" si="11"/>
        <v>1314</v>
      </c>
    </row>
    <row r="137" spans="1:10" ht="16.8">
      <c r="A137" s="7" t="s">
        <v>178</v>
      </c>
      <c r="B137" s="7" t="s">
        <v>436</v>
      </c>
      <c r="C137" s="17">
        <v>335746611</v>
      </c>
      <c r="D137" s="17">
        <v>61972857.100000001</v>
      </c>
      <c r="E137" s="17">
        <f t="shared" si="8"/>
        <v>397719468.10000002</v>
      </c>
      <c r="F137" s="18">
        <f t="shared" si="9"/>
        <v>2.0240399999999998</v>
      </c>
      <c r="G137" s="17">
        <v>805000</v>
      </c>
      <c r="H137" s="19">
        <v>314.14999999999998</v>
      </c>
      <c r="I137" s="17">
        <f t="shared" si="10"/>
        <v>1266018</v>
      </c>
      <c r="J137" s="17">
        <f t="shared" si="11"/>
        <v>2562</v>
      </c>
    </row>
    <row r="138" spans="1:10" ht="16.8">
      <c r="A138" s="7" t="s">
        <v>181</v>
      </c>
      <c r="B138" s="7" t="s">
        <v>439</v>
      </c>
      <c r="C138" s="17">
        <v>485188911</v>
      </c>
      <c r="D138" s="17">
        <v>18966060.68</v>
      </c>
      <c r="E138" s="17">
        <f t="shared" si="8"/>
        <v>504154971.68000001</v>
      </c>
      <c r="F138" s="18">
        <f t="shared" si="9"/>
        <v>1.42421</v>
      </c>
      <c r="G138" s="17">
        <v>718025</v>
      </c>
      <c r="H138" s="19">
        <v>614.9</v>
      </c>
      <c r="I138" s="17">
        <f t="shared" si="10"/>
        <v>819897</v>
      </c>
      <c r="J138" s="17">
        <f t="shared" si="11"/>
        <v>1168</v>
      </c>
    </row>
    <row r="139" spans="1:10" ht="16.8">
      <c r="A139" s="7" t="s">
        <v>182</v>
      </c>
      <c r="B139" s="7" t="s">
        <v>440</v>
      </c>
      <c r="C139" s="17">
        <v>434313729</v>
      </c>
      <c r="D139" s="17">
        <v>10599673.279999999</v>
      </c>
      <c r="E139" s="17">
        <f t="shared" si="8"/>
        <v>444913402.27999997</v>
      </c>
      <c r="F139" s="18">
        <f t="shared" si="9"/>
        <v>1.3485799999999999</v>
      </c>
      <c r="G139" s="17">
        <v>600000</v>
      </c>
      <c r="H139" s="19">
        <v>691.8</v>
      </c>
      <c r="I139" s="17">
        <f t="shared" si="10"/>
        <v>643124</v>
      </c>
      <c r="J139" s="17">
        <f t="shared" si="11"/>
        <v>867</v>
      </c>
    </row>
    <row r="140" spans="1:10" ht="16.8">
      <c r="A140" s="7" t="s">
        <v>188</v>
      </c>
      <c r="B140" s="7" t="s">
        <v>446</v>
      </c>
      <c r="C140" s="17">
        <v>120486936</v>
      </c>
      <c r="D140" s="17">
        <v>44099998.609999999</v>
      </c>
      <c r="E140" s="17">
        <f t="shared" si="8"/>
        <v>164586934.61000001</v>
      </c>
      <c r="F140" s="18">
        <f t="shared" si="9"/>
        <v>1.51895</v>
      </c>
      <c r="G140" s="17">
        <v>250000</v>
      </c>
      <c r="H140" s="19">
        <v>132.56</v>
      </c>
      <c r="I140" s="17">
        <f t="shared" si="10"/>
        <v>1241603</v>
      </c>
      <c r="J140" s="17">
        <f t="shared" si="11"/>
        <v>1886</v>
      </c>
    </row>
    <row r="141" spans="1:10" ht="16.8">
      <c r="A141" s="7" t="s">
        <v>189</v>
      </c>
      <c r="B141" s="7" t="s">
        <v>447</v>
      </c>
      <c r="C141" s="17">
        <v>546855290</v>
      </c>
      <c r="D141" s="17">
        <v>52628344</v>
      </c>
      <c r="E141" s="17">
        <f t="shared" si="8"/>
        <v>599483634</v>
      </c>
      <c r="F141" s="18">
        <f t="shared" si="9"/>
        <v>1.49295</v>
      </c>
      <c r="G141" s="17">
        <v>895000</v>
      </c>
      <c r="H141" s="19">
        <v>805.34</v>
      </c>
      <c r="I141" s="17">
        <f t="shared" si="10"/>
        <v>744386</v>
      </c>
      <c r="J141" s="17">
        <f t="shared" si="11"/>
        <v>1111</v>
      </c>
    </row>
    <row r="142" spans="1:10" ht="16.8">
      <c r="A142" s="7" t="s">
        <v>190</v>
      </c>
      <c r="B142" s="7" t="s">
        <v>448</v>
      </c>
      <c r="C142" s="17">
        <v>593644714</v>
      </c>
      <c r="D142" s="17">
        <v>51553394</v>
      </c>
      <c r="E142" s="17">
        <f t="shared" si="8"/>
        <v>645198108</v>
      </c>
      <c r="F142" s="18">
        <f t="shared" si="9"/>
        <v>1.3404400000000001</v>
      </c>
      <c r="G142" s="17">
        <v>864849</v>
      </c>
      <c r="H142" s="19">
        <v>805</v>
      </c>
      <c r="I142" s="17">
        <f t="shared" si="10"/>
        <v>801488</v>
      </c>
      <c r="J142" s="17">
        <f t="shared" si="11"/>
        <v>1074</v>
      </c>
    </row>
    <row r="143" spans="1:10" ht="16.8">
      <c r="A143" s="7" t="s">
        <v>183</v>
      </c>
      <c r="B143" s="7" t="s">
        <v>441</v>
      </c>
      <c r="C143" s="17">
        <v>156470215</v>
      </c>
      <c r="D143" s="17">
        <v>85127923</v>
      </c>
      <c r="E143" s="17">
        <f t="shared" si="8"/>
        <v>241598138</v>
      </c>
      <c r="F143" s="18">
        <f t="shared" si="9"/>
        <v>1.44869</v>
      </c>
      <c r="G143" s="17">
        <v>350000</v>
      </c>
      <c r="H143" s="19">
        <v>259.27</v>
      </c>
      <c r="I143" s="17">
        <f t="shared" si="10"/>
        <v>931840</v>
      </c>
      <c r="J143" s="17">
        <f t="shared" si="11"/>
        <v>1350</v>
      </c>
    </row>
    <row r="144" spans="1:10" ht="16.8">
      <c r="A144" s="7" t="s">
        <v>179</v>
      </c>
      <c r="B144" s="7" t="s">
        <v>437</v>
      </c>
      <c r="C144" s="17">
        <v>2076908200</v>
      </c>
      <c r="D144" s="17">
        <v>17528982.670000002</v>
      </c>
      <c r="E144" s="17">
        <f t="shared" si="8"/>
        <v>2094437182.6700001</v>
      </c>
      <c r="F144" s="18">
        <f t="shared" si="9"/>
        <v>2.4350200000000002</v>
      </c>
      <c r="G144" s="17">
        <v>5100000</v>
      </c>
      <c r="H144" s="19">
        <v>2875.9</v>
      </c>
      <c r="I144" s="17">
        <f t="shared" si="10"/>
        <v>728272</v>
      </c>
      <c r="J144" s="17">
        <f t="shared" si="11"/>
        <v>1773</v>
      </c>
    </row>
    <row r="145" spans="1:10" ht="16.8">
      <c r="A145" s="7" t="s">
        <v>180</v>
      </c>
      <c r="B145" s="7" t="s">
        <v>438</v>
      </c>
      <c r="C145" s="17">
        <v>633504869</v>
      </c>
      <c r="D145" s="17">
        <v>175784961.86000001</v>
      </c>
      <c r="E145" s="17">
        <f t="shared" si="8"/>
        <v>809289830.86000001</v>
      </c>
      <c r="F145" s="18">
        <f t="shared" si="9"/>
        <v>1.2211099999999999</v>
      </c>
      <c r="G145" s="17">
        <v>988228</v>
      </c>
      <c r="H145" s="19">
        <v>385.65</v>
      </c>
      <c r="I145" s="17">
        <f t="shared" si="10"/>
        <v>2098509</v>
      </c>
      <c r="J145" s="17">
        <f t="shared" si="11"/>
        <v>2562</v>
      </c>
    </row>
    <row r="146" spans="1:10" ht="16.8">
      <c r="A146" s="7" t="s">
        <v>184</v>
      </c>
      <c r="B146" s="7" t="s">
        <v>442</v>
      </c>
      <c r="C146" s="17">
        <v>2586861348</v>
      </c>
      <c r="D146" s="17">
        <v>31189246.93</v>
      </c>
      <c r="E146" s="17">
        <f t="shared" si="8"/>
        <v>2618050594.9299998</v>
      </c>
      <c r="F146" s="18">
        <f t="shared" si="9"/>
        <v>1.33687</v>
      </c>
      <c r="G146" s="17">
        <v>3500000</v>
      </c>
      <c r="H146" s="19">
        <v>3438.22</v>
      </c>
      <c r="I146" s="17">
        <f t="shared" si="10"/>
        <v>761455</v>
      </c>
      <c r="J146" s="17">
        <f t="shared" si="11"/>
        <v>1018</v>
      </c>
    </row>
    <row r="147" spans="1:10" ht="16.8">
      <c r="A147" s="7" t="s">
        <v>196</v>
      </c>
      <c r="B147" s="7" t="s">
        <v>454</v>
      </c>
      <c r="C147" s="17">
        <v>113394678</v>
      </c>
      <c r="D147" s="17">
        <v>0</v>
      </c>
      <c r="E147" s="17">
        <f t="shared" si="8"/>
        <v>113394678</v>
      </c>
      <c r="F147" s="18">
        <f t="shared" si="9"/>
        <v>1.4458800000000001</v>
      </c>
      <c r="G147" s="17">
        <v>163955</v>
      </c>
      <c r="H147" s="19">
        <v>68.5</v>
      </c>
      <c r="I147" s="17">
        <f t="shared" si="10"/>
        <v>1655397</v>
      </c>
      <c r="J147" s="17">
        <f t="shared" si="11"/>
        <v>2394</v>
      </c>
    </row>
    <row r="148" spans="1:10" ht="16.8">
      <c r="A148" s="7" t="s">
        <v>193</v>
      </c>
      <c r="B148" s="7" t="s">
        <v>451</v>
      </c>
      <c r="C148" s="17">
        <v>586547763</v>
      </c>
      <c r="D148" s="17">
        <v>465753</v>
      </c>
      <c r="E148" s="17">
        <f t="shared" si="8"/>
        <v>587013516</v>
      </c>
      <c r="F148" s="18">
        <f t="shared" si="9"/>
        <v>1.84616</v>
      </c>
      <c r="G148" s="17">
        <v>1083718</v>
      </c>
      <c r="H148" s="19">
        <v>594.29</v>
      </c>
      <c r="I148" s="17">
        <f t="shared" si="10"/>
        <v>987756</v>
      </c>
      <c r="J148" s="17">
        <f t="shared" si="11"/>
        <v>1824</v>
      </c>
    </row>
    <row r="149" spans="1:10" ht="16.8">
      <c r="A149" s="7" t="s">
        <v>192</v>
      </c>
      <c r="B149" s="7" t="s">
        <v>450</v>
      </c>
      <c r="C149" s="17">
        <v>78303068</v>
      </c>
      <c r="D149" s="17">
        <v>0</v>
      </c>
      <c r="E149" s="17">
        <f t="shared" si="8"/>
        <v>78303068</v>
      </c>
      <c r="F149" s="18">
        <f t="shared" si="9"/>
        <v>2.6269200000000001</v>
      </c>
      <c r="G149" s="17">
        <v>205696</v>
      </c>
      <c r="H149" s="19">
        <v>82.34</v>
      </c>
      <c r="I149" s="17">
        <f t="shared" si="10"/>
        <v>950972</v>
      </c>
      <c r="J149" s="17">
        <f t="shared" si="11"/>
        <v>2498</v>
      </c>
    </row>
    <row r="150" spans="1:10" ht="16.8">
      <c r="A150" s="7" t="s">
        <v>194</v>
      </c>
      <c r="B150" s="7" t="s">
        <v>452</v>
      </c>
      <c r="C150" s="17">
        <v>265652478</v>
      </c>
      <c r="D150" s="17">
        <v>0</v>
      </c>
      <c r="E150" s="17">
        <f t="shared" si="8"/>
        <v>265652478</v>
      </c>
      <c r="F150" s="18">
        <f t="shared" si="9"/>
        <v>0.90164</v>
      </c>
      <c r="G150" s="17">
        <v>239524</v>
      </c>
      <c r="H150" s="19">
        <v>93.94</v>
      </c>
      <c r="I150" s="17">
        <f t="shared" si="10"/>
        <v>2827895</v>
      </c>
      <c r="J150" s="17">
        <f t="shared" si="11"/>
        <v>2550</v>
      </c>
    </row>
    <row r="151" spans="1:10" ht="16.8">
      <c r="A151" s="7" t="s">
        <v>0</v>
      </c>
      <c r="B151" s="7" t="s">
        <v>1</v>
      </c>
      <c r="C151" s="17">
        <v>259888760</v>
      </c>
      <c r="D151" s="17">
        <v>0</v>
      </c>
      <c r="E151" s="17">
        <f t="shared" si="8"/>
        <v>259888760</v>
      </c>
      <c r="F151" s="18">
        <f t="shared" si="9"/>
        <v>1.5326900000000001</v>
      </c>
      <c r="G151" s="17">
        <v>398328</v>
      </c>
      <c r="H151" s="19">
        <v>250.44</v>
      </c>
      <c r="I151" s="17">
        <f t="shared" si="10"/>
        <v>1037729</v>
      </c>
      <c r="J151" s="17">
        <f t="shared" si="11"/>
        <v>1591</v>
      </c>
    </row>
    <row r="152" spans="1:10" ht="16.8">
      <c r="A152" s="7" t="s">
        <v>195</v>
      </c>
      <c r="B152" s="7" t="s">
        <v>453</v>
      </c>
      <c r="C152" s="17">
        <v>186551125</v>
      </c>
      <c r="D152" s="17">
        <v>0</v>
      </c>
      <c r="E152" s="17">
        <f t="shared" si="8"/>
        <v>186551125</v>
      </c>
      <c r="F152" s="18">
        <f t="shared" si="9"/>
        <v>1.87616</v>
      </c>
      <c r="G152" s="17">
        <v>350000</v>
      </c>
      <c r="H152" s="19">
        <v>227.5</v>
      </c>
      <c r="I152" s="17">
        <f t="shared" si="10"/>
        <v>820005</v>
      </c>
      <c r="J152" s="17">
        <f t="shared" si="11"/>
        <v>1538</v>
      </c>
    </row>
    <row r="153" spans="1:10" ht="16.8">
      <c r="A153" s="7" t="s">
        <v>197</v>
      </c>
      <c r="B153" s="7" t="s">
        <v>455</v>
      </c>
      <c r="C153" s="17">
        <v>157076074</v>
      </c>
      <c r="D153" s="17">
        <v>0</v>
      </c>
      <c r="E153" s="17">
        <f t="shared" si="8"/>
        <v>157076074</v>
      </c>
      <c r="F153" s="18">
        <f t="shared" si="9"/>
        <v>1.7189099999999999</v>
      </c>
      <c r="G153" s="17">
        <v>270000</v>
      </c>
      <c r="H153" s="19">
        <v>122.91</v>
      </c>
      <c r="I153" s="17">
        <f t="shared" si="10"/>
        <v>1277976</v>
      </c>
      <c r="J153" s="17">
        <f t="shared" si="11"/>
        <v>2197</v>
      </c>
    </row>
    <row r="154" spans="1:10" ht="16.8">
      <c r="A154" s="7" t="s">
        <v>191</v>
      </c>
      <c r="B154" s="7" t="s">
        <v>449</v>
      </c>
      <c r="C154" s="17">
        <v>290434639</v>
      </c>
      <c r="D154" s="17">
        <v>0</v>
      </c>
      <c r="E154" s="17">
        <f t="shared" si="8"/>
        <v>290434639</v>
      </c>
      <c r="F154" s="18">
        <f t="shared" si="9"/>
        <v>3.8184200000000001</v>
      </c>
      <c r="G154" s="17">
        <v>1109000</v>
      </c>
      <c r="H154" s="19">
        <v>549.66999999999996</v>
      </c>
      <c r="I154" s="17">
        <f t="shared" si="10"/>
        <v>528380</v>
      </c>
      <c r="J154" s="17">
        <f t="shared" si="11"/>
        <v>2018</v>
      </c>
    </row>
    <row r="155" spans="1:10" ht="16.8">
      <c r="A155" s="7" t="s">
        <v>36</v>
      </c>
      <c r="B155" s="7" t="s">
        <v>37</v>
      </c>
      <c r="C155" s="17">
        <v>252563096</v>
      </c>
      <c r="D155" s="17">
        <v>789041</v>
      </c>
      <c r="E155" s="17">
        <f t="shared" si="8"/>
        <v>253352137</v>
      </c>
      <c r="F155" s="18">
        <f t="shared" si="9"/>
        <v>2.3105500000000001</v>
      </c>
      <c r="G155" s="17">
        <v>585383</v>
      </c>
      <c r="H155" s="19">
        <v>308.73</v>
      </c>
      <c r="I155" s="17">
        <f t="shared" si="10"/>
        <v>820627</v>
      </c>
      <c r="J155" s="17">
        <f t="shared" si="11"/>
        <v>1896</v>
      </c>
    </row>
    <row r="156" spans="1:10" ht="16.8">
      <c r="A156" s="7" t="s">
        <v>199</v>
      </c>
      <c r="B156" s="7" t="s">
        <v>457</v>
      </c>
      <c r="C156" s="17">
        <v>842236843</v>
      </c>
      <c r="D156" s="17">
        <v>2990986</v>
      </c>
      <c r="E156" s="17">
        <f t="shared" si="8"/>
        <v>845227829</v>
      </c>
      <c r="F156" s="18">
        <f t="shared" si="9"/>
        <v>0.85428000000000004</v>
      </c>
      <c r="G156" s="17">
        <v>722061</v>
      </c>
      <c r="H156" s="19">
        <v>281.77999999999997</v>
      </c>
      <c r="I156" s="17">
        <f t="shared" si="10"/>
        <v>2999602</v>
      </c>
      <c r="J156" s="17">
        <f t="shared" si="11"/>
        <v>2562</v>
      </c>
    </row>
    <row r="157" spans="1:10" ht="16.8">
      <c r="A157" s="7" t="s">
        <v>200</v>
      </c>
      <c r="B157" s="7" t="s">
        <v>458</v>
      </c>
      <c r="C157" s="17">
        <v>2084486171</v>
      </c>
      <c r="D157" s="17">
        <v>23094365</v>
      </c>
      <c r="E157" s="17">
        <f t="shared" si="8"/>
        <v>2107580536</v>
      </c>
      <c r="F157" s="18">
        <f t="shared" si="9"/>
        <v>2.5</v>
      </c>
      <c r="G157" s="17">
        <v>5268951</v>
      </c>
      <c r="H157" s="19">
        <v>3859.33</v>
      </c>
      <c r="I157" s="17">
        <f t="shared" si="10"/>
        <v>546100</v>
      </c>
      <c r="J157" s="17">
        <f t="shared" si="11"/>
        <v>1365</v>
      </c>
    </row>
    <row r="158" spans="1:10" ht="16.8">
      <c r="A158" s="7" t="s">
        <v>201</v>
      </c>
      <c r="B158" s="7" t="s">
        <v>570</v>
      </c>
      <c r="C158" s="17">
        <v>174655427</v>
      </c>
      <c r="D158" s="17">
        <v>37324031</v>
      </c>
      <c r="E158" s="17">
        <f t="shared" si="8"/>
        <v>211979458</v>
      </c>
      <c r="F158" s="18">
        <f t="shared" si="9"/>
        <v>2.3863699999999999</v>
      </c>
      <c r="G158" s="17">
        <v>505862</v>
      </c>
      <c r="H158" s="19">
        <v>1720.72</v>
      </c>
      <c r="I158" s="17">
        <f t="shared" si="10"/>
        <v>123192</v>
      </c>
      <c r="J158" s="17">
        <f t="shared" si="11"/>
        <v>294</v>
      </c>
    </row>
    <row r="159" spans="1:10" ht="16.8">
      <c r="A159" s="7" t="s">
        <v>38</v>
      </c>
      <c r="B159" s="7" t="s">
        <v>39</v>
      </c>
      <c r="C159" s="17">
        <v>1564252313</v>
      </c>
      <c r="D159" s="17">
        <v>6898882</v>
      </c>
      <c r="E159" s="17">
        <f t="shared" si="8"/>
        <v>1571151195</v>
      </c>
      <c r="F159" s="18">
        <f t="shared" si="9"/>
        <v>1.6811</v>
      </c>
      <c r="G159" s="17">
        <v>2641258</v>
      </c>
      <c r="H159" s="19">
        <v>1091.6199999999999</v>
      </c>
      <c r="I159" s="17">
        <f t="shared" si="10"/>
        <v>1439284</v>
      </c>
      <c r="J159" s="17">
        <f t="shared" si="11"/>
        <v>2420</v>
      </c>
    </row>
    <row r="160" spans="1:10" ht="16.8">
      <c r="A160" s="7" t="s">
        <v>198</v>
      </c>
      <c r="B160" s="7" t="s">
        <v>456</v>
      </c>
      <c r="C160" s="17">
        <v>2473203513</v>
      </c>
      <c r="D160" s="17">
        <v>18249257</v>
      </c>
      <c r="E160" s="17">
        <f t="shared" si="8"/>
        <v>2491452770</v>
      </c>
      <c r="F160" s="18">
        <f t="shared" si="9"/>
        <v>1.86812</v>
      </c>
      <c r="G160" s="17">
        <v>4654330</v>
      </c>
      <c r="H160" s="19">
        <v>2151.52</v>
      </c>
      <c r="I160" s="17">
        <f t="shared" si="10"/>
        <v>1157997</v>
      </c>
      <c r="J160" s="17">
        <f t="shared" si="11"/>
        <v>2163</v>
      </c>
    </row>
    <row r="161" spans="1:10" ht="16.8">
      <c r="A161" s="7" t="s">
        <v>40</v>
      </c>
      <c r="B161" s="7" t="s">
        <v>41</v>
      </c>
      <c r="C161" s="17">
        <v>1215544780</v>
      </c>
      <c r="D161" s="17">
        <v>61700142</v>
      </c>
      <c r="E161" s="17">
        <f t="shared" si="8"/>
        <v>1277244922</v>
      </c>
      <c r="F161" s="18">
        <f t="shared" si="9"/>
        <v>0.86116999999999999</v>
      </c>
      <c r="G161" s="17">
        <v>1099928</v>
      </c>
      <c r="H161" s="19">
        <v>429.24</v>
      </c>
      <c r="I161" s="17">
        <f t="shared" si="10"/>
        <v>2975596</v>
      </c>
      <c r="J161" s="17">
        <f t="shared" si="11"/>
        <v>2563</v>
      </c>
    </row>
    <row r="162" spans="1:10" ht="16.8">
      <c r="A162" s="7" t="s">
        <v>202</v>
      </c>
      <c r="B162" s="7" t="s">
        <v>459</v>
      </c>
      <c r="C162" s="17">
        <v>15167526</v>
      </c>
      <c r="D162" s="17">
        <v>169277</v>
      </c>
      <c r="E162" s="17">
        <f t="shared" si="8"/>
        <v>15336803</v>
      </c>
      <c r="F162" s="18">
        <f t="shared" si="9"/>
        <v>2.3472900000000001</v>
      </c>
      <c r="G162" s="17">
        <v>36000</v>
      </c>
      <c r="H162" s="19">
        <v>179</v>
      </c>
      <c r="I162" s="17">
        <f t="shared" si="10"/>
        <v>85680</v>
      </c>
      <c r="J162" s="17">
        <f t="shared" si="11"/>
        <v>201</v>
      </c>
    </row>
    <row r="163" spans="1:10" ht="16.8">
      <c r="A163" s="7" t="s">
        <v>204</v>
      </c>
      <c r="B163" s="7" t="s">
        <v>461</v>
      </c>
      <c r="C163" s="17">
        <v>678304466</v>
      </c>
      <c r="D163" s="17">
        <v>1106232</v>
      </c>
      <c r="E163" s="17">
        <f t="shared" si="8"/>
        <v>679410698</v>
      </c>
      <c r="F163" s="18">
        <f t="shared" si="9"/>
        <v>1.46506</v>
      </c>
      <c r="G163" s="17">
        <v>995380</v>
      </c>
      <c r="H163" s="19">
        <v>5364.99</v>
      </c>
      <c r="I163" s="17">
        <f t="shared" si="10"/>
        <v>126638</v>
      </c>
      <c r="J163" s="17">
        <f t="shared" si="11"/>
        <v>186</v>
      </c>
    </row>
    <row r="164" spans="1:10" ht="16.8">
      <c r="A164" s="7" t="s">
        <v>208</v>
      </c>
      <c r="B164" s="7" t="s">
        <v>60</v>
      </c>
      <c r="C164" s="17">
        <v>339389004</v>
      </c>
      <c r="D164" s="17">
        <v>525567</v>
      </c>
      <c r="E164" s="17">
        <f t="shared" si="8"/>
        <v>339914571</v>
      </c>
      <c r="F164" s="18">
        <f t="shared" si="9"/>
        <v>1.8009200000000001</v>
      </c>
      <c r="G164" s="17">
        <v>612158</v>
      </c>
      <c r="H164" s="19">
        <v>1108.8800000000001</v>
      </c>
      <c r="I164" s="17">
        <f t="shared" si="10"/>
        <v>306539</v>
      </c>
      <c r="J164" s="17">
        <f t="shared" si="11"/>
        <v>552</v>
      </c>
    </row>
    <row r="165" spans="1:10" ht="16.8">
      <c r="A165" s="7" t="s">
        <v>207</v>
      </c>
      <c r="B165" s="7" t="s">
        <v>464</v>
      </c>
      <c r="C165" s="17">
        <v>473810798</v>
      </c>
      <c r="D165" s="17">
        <v>232838</v>
      </c>
      <c r="E165" s="17">
        <f t="shared" si="8"/>
        <v>474043636</v>
      </c>
      <c r="F165" s="18">
        <f t="shared" si="9"/>
        <v>1.4179600000000001</v>
      </c>
      <c r="G165" s="17">
        <v>672176</v>
      </c>
      <c r="H165" s="19">
        <v>955.86</v>
      </c>
      <c r="I165" s="17">
        <f t="shared" si="10"/>
        <v>495934</v>
      </c>
      <c r="J165" s="17">
        <f t="shared" si="11"/>
        <v>703</v>
      </c>
    </row>
    <row r="166" spans="1:10" ht="16.8">
      <c r="A166" s="7" t="s">
        <v>42</v>
      </c>
      <c r="B166" s="7" t="s">
        <v>43</v>
      </c>
      <c r="C166" s="17">
        <v>206943047</v>
      </c>
      <c r="D166" s="17">
        <v>474205</v>
      </c>
      <c r="E166" s="17">
        <f t="shared" si="8"/>
        <v>207417252</v>
      </c>
      <c r="F166" s="18">
        <f t="shared" si="9"/>
        <v>1.51654</v>
      </c>
      <c r="G166" s="17">
        <v>314557</v>
      </c>
      <c r="H166" s="19">
        <v>308.61</v>
      </c>
      <c r="I166" s="17">
        <f t="shared" si="10"/>
        <v>672102</v>
      </c>
      <c r="J166" s="17">
        <f t="shared" si="11"/>
        <v>1019</v>
      </c>
    </row>
    <row r="167" spans="1:10" ht="16.8">
      <c r="A167" s="7" t="s">
        <v>203</v>
      </c>
      <c r="B167" s="7" t="s">
        <v>460</v>
      </c>
      <c r="C167" s="17">
        <v>1367450717</v>
      </c>
      <c r="D167" s="17">
        <v>2411255</v>
      </c>
      <c r="E167" s="17">
        <f t="shared" si="8"/>
        <v>1369861972</v>
      </c>
      <c r="F167" s="18">
        <f t="shared" si="9"/>
        <v>1.4235</v>
      </c>
      <c r="G167" s="17">
        <v>1950000</v>
      </c>
      <c r="H167" s="19">
        <v>690.76</v>
      </c>
      <c r="I167" s="17">
        <f t="shared" si="10"/>
        <v>1983123</v>
      </c>
      <c r="J167" s="17">
        <f t="shared" si="11"/>
        <v>2823</v>
      </c>
    </row>
    <row r="168" spans="1:10" ht="16.8">
      <c r="A168" s="7" t="s">
        <v>205</v>
      </c>
      <c r="B168" s="7" t="s">
        <v>462</v>
      </c>
      <c r="C168" s="17">
        <v>515695683</v>
      </c>
      <c r="D168" s="17">
        <v>3680900</v>
      </c>
      <c r="E168" s="17">
        <f t="shared" si="8"/>
        <v>519376583</v>
      </c>
      <c r="F168" s="18">
        <f t="shared" si="9"/>
        <v>1.5403100000000001</v>
      </c>
      <c r="G168" s="17">
        <v>800000</v>
      </c>
      <c r="H168" s="19">
        <v>1117.78</v>
      </c>
      <c r="I168" s="17">
        <f t="shared" si="10"/>
        <v>464650</v>
      </c>
      <c r="J168" s="17">
        <f t="shared" si="11"/>
        <v>716</v>
      </c>
    </row>
    <row r="169" spans="1:10" ht="16.8">
      <c r="A169" s="7" t="s">
        <v>206</v>
      </c>
      <c r="B169" s="7" t="s">
        <v>463</v>
      </c>
      <c r="C169" s="17">
        <v>532334544</v>
      </c>
      <c r="D169" s="17">
        <v>646880</v>
      </c>
      <c r="E169" s="17">
        <f t="shared" si="8"/>
        <v>532981424</v>
      </c>
      <c r="F169" s="18">
        <f t="shared" si="9"/>
        <v>1.4916100000000001</v>
      </c>
      <c r="G169" s="17">
        <v>795000</v>
      </c>
      <c r="H169" s="19">
        <v>550.02</v>
      </c>
      <c r="I169" s="17">
        <f t="shared" si="10"/>
        <v>969022</v>
      </c>
      <c r="J169" s="17">
        <f t="shared" si="11"/>
        <v>1445</v>
      </c>
    </row>
    <row r="170" spans="1:10" ht="16.8">
      <c r="A170" s="7" t="s">
        <v>44</v>
      </c>
      <c r="B170" s="7" t="s">
        <v>45</v>
      </c>
      <c r="C170" s="17">
        <v>2000886417</v>
      </c>
      <c r="D170" s="17">
        <v>13950834</v>
      </c>
      <c r="E170" s="17">
        <f t="shared" si="8"/>
        <v>2014837251</v>
      </c>
      <c r="F170" s="18">
        <f t="shared" si="9"/>
        <v>1.3077399999999999</v>
      </c>
      <c r="G170" s="17">
        <v>2634892</v>
      </c>
      <c r="H170" s="19">
        <v>1025.24</v>
      </c>
      <c r="I170" s="17">
        <f t="shared" si="10"/>
        <v>1965235</v>
      </c>
      <c r="J170" s="17">
        <f t="shared" si="11"/>
        <v>2570</v>
      </c>
    </row>
    <row r="171" spans="1:10" ht="16.8">
      <c r="A171" s="7" t="s">
        <v>209</v>
      </c>
      <c r="B171" s="7" t="s">
        <v>465</v>
      </c>
      <c r="C171" s="17">
        <v>242960507</v>
      </c>
      <c r="D171" s="17">
        <v>23354535</v>
      </c>
      <c r="E171" s="17">
        <f t="shared" si="8"/>
        <v>266315042</v>
      </c>
      <c r="F171" s="18">
        <f t="shared" si="9"/>
        <v>2.5</v>
      </c>
      <c r="G171" s="17">
        <v>665788</v>
      </c>
      <c r="H171" s="19">
        <v>536.38</v>
      </c>
      <c r="I171" s="17">
        <f t="shared" si="10"/>
        <v>496504</v>
      </c>
      <c r="J171" s="17">
        <f t="shared" si="11"/>
        <v>1241</v>
      </c>
    </row>
    <row r="172" spans="1:10" ht="16.8">
      <c r="A172" s="7" t="s">
        <v>210</v>
      </c>
      <c r="B172" s="7" t="s">
        <v>466</v>
      </c>
      <c r="C172" s="17">
        <v>201772286</v>
      </c>
      <c r="D172" s="17">
        <v>24995582</v>
      </c>
      <c r="E172" s="17">
        <f t="shared" si="8"/>
        <v>226767868</v>
      </c>
      <c r="F172" s="18">
        <f t="shared" si="9"/>
        <v>2.5</v>
      </c>
      <c r="G172" s="17">
        <v>566920</v>
      </c>
      <c r="H172" s="19">
        <v>559.34</v>
      </c>
      <c r="I172" s="17">
        <f t="shared" si="10"/>
        <v>405420</v>
      </c>
      <c r="J172" s="17">
        <f t="shared" si="11"/>
        <v>1014</v>
      </c>
    </row>
    <row r="173" spans="1:10" ht="16.8">
      <c r="A173" s="7" t="s">
        <v>212</v>
      </c>
      <c r="B173" s="7" t="s">
        <v>571</v>
      </c>
      <c r="C173" s="17">
        <v>253292656</v>
      </c>
      <c r="D173" s="17">
        <v>78323492</v>
      </c>
      <c r="E173" s="17">
        <f t="shared" si="8"/>
        <v>331616148</v>
      </c>
      <c r="F173" s="18">
        <f t="shared" si="9"/>
        <v>1.3569899999999999</v>
      </c>
      <c r="G173" s="17">
        <v>450000</v>
      </c>
      <c r="H173" s="19">
        <v>332.25</v>
      </c>
      <c r="I173" s="17">
        <f t="shared" si="10"/>
        <v>998092</v>
      </c>
      <c r="J173" s="17">
        <f t="shared" si="11"/>
        <v>1354</v>
      </c>
    </row>
    <row r="174" spans="1:10" ht="16.8">
      <c r="A174" s="7" t="s">
        <v>211</v>
      </c>
      <c r="B174" s="7" t="s">
        <v>467</v>
      </c>
      <c r="C174" s="17">
        <v>222994600</v>
      </c>
      <c r="D174" s="17">
        <v>84150591</v>
      </c>
      <c r="E174" s="17">
        <f t="shared" si="8"/>
        <v>307145191</v>
      </c>
      <c r="F174" s="18">
        <f t="shared" si="9"/>
        <v>2.3588200000000001</v>
      </c>
      <c r="G174" s="17">
        <v>724500</v>
      </c>
      <c r="H174" s="19">
        <v>354.83</v>
      </c>
      <c r="I174" s="17">
        <f t="shared" si="10"/>
        <v>865612</v>
      </c>
      <c r="J174" s="17">
        <f t="shared" si="11"/>
        <v>2042</v>
      </c>
    </row>
    <row r="175" spans="1:10" ht="16.8">
      <c r="A175" s="7" t="s">
        <v>584</v>
      </c>
      <c r="B175" s="7" t="s">
        <v>585</v>
      </c>
      <c r="C175" s="17">
        <v>33892415</v>
      </c>
      <c r="D175" s="17">
        <v>35252752</v>
      </c>
      <c r="E175" s="17">
        <f t="shared" si="8"/>
        <v>69145167</v>
      </c>
      <c r="F175" s="18">
        <f t="shared" si="9"/>
        <v>0</v>
      </c>
      <c r="G175" s="17">
        <v>0</v>
      </c>
      <c r="H175" s="19">
        <v>59.34</v>
      </c>
      <c r="I175" s="17">
        <f t="shared" si="10"/>
        <v>1165237</v>
      </c>
      <c r="J175" s="17">
        <f t="shared" si="11"/>
        <v>0</v>
      </c>
    </row>
    <row r="176" spans="1:10" ht="16.8">
      <c r="A176" s="7" t="s">
        <v>213</v>
      </c>
      <c r="B176" s="7" t="s">
        <v>468</v>
      </c>
      <c r="C176" s="17">
        <v>925274126</v>
      </c>
      <c r="D176" s="17">
        <v>10876070</v>
      </c>
      <c r="E176" s="17">
        <f t="shared" si="8"/>
        <v>936150196</v>
      </c>
      <c r="F176" s="18">
        <f t="shared" si="9"/>
        <v>1.6023099999999999</v>
      </c>
      <c r="G176" s="17">
        <v>1500000</v>
      </c>
      <c r="H176" s="19">
        <v>1115.4100000000001</v>
      </c>
      <c r="I176" s="17">
        <f t="shared" si="10"/>
        <v>839288</v>
      </c>
      <c r="J176" s="17">
        <f t="shared" si="11"/>
        <v>1345</v>
      </c>
    </row>
    <row r="177" spans="1:10" ht="16.8">
      <c r="A177" s="7" t="s">
        <v>214</v>
      </c>
      <c r="B177" s="7" t="s">
        <v>469</v>
      </c>
      <c r="C177" s="17">
        <v>315180269</v>
      </c>
      <c r="D177" s="17">
        <v>18120948</v>
      </c>
      <c r="E177" s="17">
        <f t="shared" si="8"/>
        <v>333301217</v>
      </c>
      <c r="F177" s="18">
        <f t="shared" si="9"/>
        <v>1.27512</v>
      </c>
      <c r="G177" s="17">
        <v>425000</v>
      </c>
      <c r="H177" s="19">
        <v>246.28</v>
      </c>
      <c r="I177" s="17">
        <f t="shared" si="10"/>
        <v>1353343</v>
      </c>
      <c r="J177" s="17">
        <f t="shared" si="11"/>
        <v>1726</v>
      </c>
    </row>
    <row r="178" spans="1:10" ht="16.8">
      <c r="A178" s="7" t="s">
        <v>215</v>
      </c>
      <c r="B178" s="7" t="s">
        <v>470</v>
      </c>
      <c r="C178" s="17">
        <v>275336122</v>
      </c>
      <c r="D178" s="17">
        <v>18567987</v>
      </c>
      <c r="E178" s="17">
        <f t="shared" si="8"/>
        <v>293904109</v>
      </c>
      <c r="F178" s="18">
        <f t="shared" si="9"/>
        <v>1.9836400000000001</v>
      </c>
      <c r="G178" s="17">
        <v>583000</v>
      </c>
      <c r="H178" s="19">
        <v>266.54000000000002</v>
      </c>
      <c r="I178" s="17">
        <f t="shared" si="10"/>
        <v>1102664</v>
      </c>
      <c r="J178" s="17">
        <f t="shared" si="11"/>
        <v>2187</v>
      </c>
    </row>
    <row r="179" spans="1:10" ht="16.8">
      <c r="A179" s="7" t="s">
        <v>219</v>
      </c>
      <c r="B179" s="7" t="s">
        <v>474</v>
      </c>
      <c r="C179" s="17">
        <v>3635056705</v>
      </c>
      <c r="D179" s="17">
        <v>994546</v>
      </c>
      <c r="E179" s="17">
        <f t="shared" si="8"/>
        <v>3636051251</v>
      </c>
      <c r="F179" s="18">
        <f t="shared" si="9"/>
        <v>1.5057499999999999</v>
      </c>
      <c r="G179" s="17">
        <v>5475000</v>
      </c>
      <c r="H179" s="19">
        <v>3216.27</v>
      </c>
      <c r="I179" s="17">
        <f t="shared" si="10"/>
        <v>1130518</v>
      </c>
      <c r="J179" s="17">
        <f t="shared" si="11"/>
        <v>1702</v>
      </c>
    </row>
    <row r="180" spans="1:10" ht="16.8">
      <c r="A180" s="7" t="s">
        <v>220</v>
      </c>
      <c r="B180" s="7" t="s">
        <v>475</v>
      </c>
      <c r="C180" s="17">
        <v>19035226013</v>
      </c>
      <c r="D180" s="17">
        <v>820037</v>
      </c>
      <c r="E180" s="17">
        <f t="shared" si="8"/>
        <v>19036046050</v>
      </c>
      <c r="F180" s="18">
        <f t="shared" si="9"/>
        <v>1.7335499999999999</v>
      </c>
      <c r="G180" s="17">
        <v>33000000</v>
      </c>
      <c r="H180" s="19">
        <v>23424.29</v>
      </c>
      <c r="I180" s="17">
        <f t="shared" si="10"/>
        <v>812663</v>
      </c>
      <c r="J180" s="17">
        <f t="shared" si="11"/>
        <v>1409</v>
      </c>
    </row>
    <row r="181" spans="1:10" ht="16.8">
      <c r="A181" s="7" t="s">
        <v>221</v>
      </c>
      <c r="B181" s="7" t="s">
        <v>476</v>
      </c>
      <c r="C181" s="17">
        <v>31242833203</v>
      </c>
      <c r="D181" s="17">
        <v>0</v>
      </c>
      <c r="E181" s="17">
        <f t="shared" si="8"/>
        <v>31242833203</v>
      </c>
      <c r="F181" s="18">
        <f t="shared" si="9"/>
        <v>2.3045300000000002</v>
      </c>
      <c r="G181" s="17">
        <v>72000000</v>
      </c>
      <c r="H181" s="19">
        <v>28233.18</v>
      </c>
      <c r="I181" s="17">
        <f t="shared" si="10"/>
        <v>1106600</v>
      </c>
      <c r="J181" s="17">
        <f t="shared" si="11"/>
        <v>2550</v>
      </c>
    </row>
    <row r="182" spans="1:10" ht="16.8">
      <c r="A182" s="7" t="s">
        <v>216</v>
      </c>
      <c r="B182" s="7" t="s">
        <v>471</v>
      </c>
      <c r="C182" s="17">
        <v>117315889</v>
      </c>
      <c r="D182" s="17">
        <v>15862060</v>
      </c>
      <c r="E182" s="17">
        <f t="shared" si="8"/>
        <v>133177949</v>
      </c>
      <c r="F182" s="18">
        <f t="shared" si="9"/>
        <v>4.6479200000000001</v>
      </c>
      <c r="G182" s="17">
        <v>619000</v>
      </c>
      <c r="H182" s="19">
        <v>224.71</v>
      </c>
      <c r="I182" s="17">
        <f t="shared" si="10"/>
        <v>592666</v>
      </c>
      <c r="J182" s="17">
        <f t="shared" si="11"/>
        <v>2755</v>
      </c>
    </row>
    <row r="183" spans="1:10" ht="16.8">
      <c r="A183" s="7" t="s">
        <v>222</v>
      </c>
      <c r="B183" s="7" t="s">
        <v>477</v>
      </c>
      <c r="C183" s="17">
        <v>4217131842</v>
      </c>
      <c r="D183" s="17">
        <v>3012</v>
      </c>
      <c r="E183" s="17">
        <f t="shared" si="8"/>
        <v>4217134854</v>
      </c>
      <c r="F183" s="18">
        <f t="shared" si="9"/>
        <v>2.5982099999999999</v>
      </c>
      <c r="G183" s="17">
        <v>10957000</v>
      </c>
      <c r="H183" s="19">
        <v>5664.75</v>
      </c>
      <c r="I183" s="17">
        <f t="shared" si="10"/>
        <v>744452</v>
      </c>
      <c r="J183" s="17">
        <f t="shared" si="11"/>
        <v>1934</v>
      </c>
    </row>
    <row r="184" spans="1:10" ht="16.8">
      <c r="A184" s="7" t="s">
        <v>223</v>
      </c>
      <c r="B184" s="7" t="s">
        <v>478</v>
      </c>
      <c r="C184" s="17">
        <v>9644392321</v>
      </c>
      <c r="D184" s="17">
        <v>1660001</v>
      </c>
      <c r="E184" s="17">
        <f t="shared" si="8"/>
        <v>9646052322</v>
      </c>
      <c r="F184" s="18">
        <f t="shared" si="9"/>
        <v>2.4880599999999999</v>
      </c>
      <c r="G184" s="17">
        <v>24000000</v>
      </c>
      <c r="H184" s="19">
        <v>9298.02</v>
      </c>
      <c r="I184" s="17">
        <f t="shared" si="10"/>
        <v>1037431</v>
      </c>
      <c r="J184" s="17">
        <f t="shared" si="11"/>
        <v>2581</v>
      </c>
    </row>
    <row r="185" spans="1:10" ht="16.8">
      <c r="A185" s="7" t="s">
        <v>224</v>
      </c>
      <c r="B185" s="7" t="s">
        <v>479</v>
      </c>
      <c r="C185" s="17">
        <v>2310942357</v>
      </c>
      <c r="D185" s="17">
        <v>358403</v>
      </c>
      <c r="E185" s="17">
        <f t="shared" si="8"/>
        <v>2311300760</v>
      </c>
      <c r="F185" s="18">
        <f t="shared" si="9"/>
        <v>2.2472099999999999</v>
      </c>
      <c r="G185" s="17">
        <v>5193970</v>
      </c>
      <c r="H185" s="19">
        <v>2016.07</v>
      </c>
      <c r="I185" s="17">
        <f t="shared" si="10"/>
        <v>1146439</v>
      </c>
      <c r="J185" s="17">
        <f t="shared" si="11"/>
        <v>2576</v>
      </c>
    </row>
    <row r="186" spans="1:10" ht="16.8">
      <c r="A186" s="7" t="s">
        <v>225</v>
      </c>
      <c r="B186" s="7" t="s">
        <v>480</v>
      </c>
      <c r="C186" s="17">
        <v>1791780567</v>
      </c>
      <c r="D186" s="17">
        <v>6482865</v>
      </c>
      <c r="E186" s="17">
        <f t="shared" si="8"/>
        <v>1798263432</v>
      </c>
      <c r="F186" s="18">
        <f t="shared" si="9"/>
        <v>2.1687599999999998</v>
      </c>
      <c r="G186" s="17">
        <v>3900000</v>
      </c>
      <c r="H186" s="19">
        <v>2699.86</v>
      </c>
      <c r="I186" s="17">
        <f t="shared" si="10"/>
        <v>666058</v>
      </c>
      <c r="J186" s="17">
        <f t="shared" si="11"/>
        <v>1445</v>
      </c>
    </row>
    <row r="187" spans="1:10" ht="16.8">
      <c r="A187" s="7" t="s">
        <v>217</v>
      </c>
      <c r="B187" s="7" t="s">
        <v>472</v>
      </c>
      <c r="C187" s="17">
        <v>7444993815</v>
      </c>
      <c r="D187" s="17">
        <v>12912</v>
      </c>
      <c r="E187" s="17">
        <f t="shared" si="8"/>
        <v>7445006727</v>
      </c>
      <c r="F187" s="18">
        <f t="shared" si="9"/>
        <v>3.1564800000000002</v>
      </c>
      <c r="G187" s="17">
        <v>23500000</v>
      </c>
      <c r="H187" s="19">
        <v>12566.36</v>
      </c>
      <c r="I187" s="17">
        <f t="shared" si="10"/>
        <v>592455</v>
      </c>
      <c r="J187" s="17">
        <f t="shared" si="11"/>
        <v>1870</v>
      </c>
    </row>
    <row r="188" spans="1:10" ht="16.8">
      <c r="A188" s="7" t="s">
        <v>218</v>
      </c>
      <c r="B188" s="7" t="s">
        <v>473</v>
      </c>
      <c r="C188" s="17">
        <v>15370683829</v>
      </c>
      <c r="D188" s="17">
        <v>10319879</v>
      </c>
      <c r="E188" s="17">
        <f t="shared" si="8"/>
        <v>15381003708</v>
      </c>
      <c r="F188" s="18">
        <f t="shared" si="9"/>
        <v>1.80027</v>
      </c>
      <c r="G188" s="17">
        <v>27690000</v>
      </c>
      <c r="H188" s="19">
        <v>9067</v>
      </c>
      <c r="I188" s="17">
        <f t="shared" si="10"/>
        <v>1696372</v>
      </c>
      <c r="J188" s="17">
        <f t="shared" si="11"/>
        <v>3054</v>
      </c>
    </row>
    <row r="189" spans="1:10" ht="16.8">
      <c r="A189" s="7" t="s">
        <v>226</v>
      </c>
      <c r="B189" s="7" t="s">
        <v>481</v>
      </c>
      <c r="C189" s="17">
        <v>5153803888</v>
      </c>
      <c r="D189" s="17">
        <v>55053</v>
      </c>
      <c r="E189" s="17">
        <f t="shared" si="8"/>
        <v>5153858941</v>
      </c>
      <c r="F189" s="18">
        <f t="shared" si="9"/>
        <v>3.8805900000000002</v>
      </c>
      <c r="G189" s="17">
        <v>20000000</v>
      </c>
      <c r="H189" s="19">
        <v>7814.7</v>
      </c>
      <c r="I189" s="17">
        <f t="shared" si="10"/>
        <v>659508</v>
      </c>
      <c r="J189" s="17">
        <f t="shared" si="11"/>
        <v>2559</v>
      </c>
    </row>
    <row r="190" spans="1:10" ht="16.8">
      <c r="A190" s="7" t="s">
        <v>227</v>
      </c>
      <c r="B190" s="7" t="s">
        <v>482</v>
      </c>
      <c r="C190" s="17">
        <v>13865011933</v>
      </c>
      <c r="D190" s="17">
        <v>10010328</v>
      </c>
      <c r="E190" s="17">
        <f t="shared" si="8"/>
        <v>13875022261</v>
      </c>
      <c r="F190" s="18">
        <f t="shared" si="9"/>
        <v>2.1261199999999998</v>
      </c>
      <c r="G190" s="17">
        <v>29500000</v>
      </c>
      <c r="H190" s="19">
        <v>19859.07</v>
      </c>
      <c r="I190" s="17">
        <f t="shared" si="10"/>
        <v>698674</v>
      </c>
      <c r="J190" s="17">
        <f t="shared" si="11"/>
        <v>1485</v>
      </c>
    </row>
    <row r="191" spans="1:10" ht="16.8">
      <c r="A191" s="7" t="s">
        <v>228</v>
      </c>
      <c r="B191" s="7" t="s">
        <v>483</v>
      </c>
      <c r="C191" s="17">
        <v>1709886518</v>
      </c>
      <c r="D191" s="17">
        <v>53955193.770000003</v>
      </c>
      <c r="E191" s="17">
        <f t="shared" si="8"/>
        <v>1763841711.77</v>
      </c>
      <c r="F191" s="18">
        <f t="shared" si="9"/>
        <v>2.21034</v>
      </c>
      <c r="G191" s="17">
        <v>3898688</v>
      </c>
      <c r="H191" s="19">
        <v>1912.49</v>
      </c>
      <c r="I191" s="17">
        <f t="shared" si="10"/>
        <v>922275</v>
      </c>
      <c r="J191" s="17">
        <f t="shared" si="11"/>
        <v>2039</v>
      </c>
    </row>
    <row r="192" spans="1:10" ht="16.8">
      <c r="A192" s="7" t="s">
        <v>229</v>
      </c>
      <c r="B192" s="7" t="s">
        <v>484</v>
      </c>
      <c r="C192" s="17">
        <v>3696731236</v>
      </c>
      <c r="D192" s="17">
        <v>50611478</v>
      </c>
      <c r="E192" s="17">
        <f t="shared" si="8"/>
        <v>3747342714</v>
      </c>
      <c r="F192" s="18">
        <f t="shared" si="9"/>
        <v>1.3609599999999999</v>
      </c>
      <c r="G192" s="17">
        <v>5100000</v>
      </c>
      <c r="H192" s="19">
        <v>3845.28</v>
      </c>
      <c r="I192" s="17">
        <f t="shared" si="10"/>
        <v>974531</v>
      </c>
      <c r="J192" s="17">
        <f t="shared" si="11"/>
        <v>1326</v>
      </c>
    </row>
    <row r="193" spans="1:10" ht="16.8">
      <c r="A193" s="7" t="s">
        <v>230</v>
      </c>
      <c r="B193" s="7" t="s">
        <v>485</v>
      </c>
      <c r="C193" s="17">
        <v>4534623686</v>
      </c>
      <c r="D193" s="17">
        <v>5620</v>
      </c>
      <c r="E193" s="17">
        <f t="shared" si="8"/>
        <v>4534629306</v>
      </c>
      <c r="F193" s="18">
        <f t="shared" si="9"/>
        <v>2.1250499999999999</v>
      </c>
      <c r="G193" s="17">
        <v>9636320</v>
      </c>
      <c r="H193" s="19">
        <v>3756.85</v>
      </c>
      <c r="I193" s="17">
        <f t="shared" si="10"/>
        <v>1207030</v>
      </c>
      <c r="J193" s="17">
        <f t="shared" si="11"/>
        <v>2565</v>
      </c>
    </row>
    <row r="194" spans="1:10" ht="16.8">
      <c r="A194" s="7" t="s">
        <v>586</v>
      </c>
      <c r="B194" s="7" t="s">
        <v>587</v>
      </c>
      <c r="C194" s="17">
        <v>197369492</v>
      </c>
      <c r="D194" s="17">
        <v>0</v>
      </c>
      <c r="E194" s="17">
        <f t="shared" si="8"/>
        <v>197369492</v>
      </c>
      <c r="F194" s="18">
        <f t="shared" si="9"/>
        <v>0</v>
      </c>
      <c r="G194" s="17">
        <v>0</v>
      </c>
      <c r="H194" s="19">
        <v>10.3</v>
      </c>
      <c r="I194" s="17">
        <f t="shared" si="10"/>
        <v>19162087</v>
      </c>
      <c r="J194" s="17">
        <f t="shared" si="11"/>
        <v>0</v>
      </c>
    </row>
    <row r="195" spans="1:10" ht="16.8">
      <c r="A195" s="7" t="s">
        <v>232</v>
      </c>
      <c r="B195" s="7" t="s">
        <v>486</v>
      </c>
      <c r="C195" s="17">
        <v>2900441358</v>
      </c>
      <c r="D195" s="17">
        <v>1226985</v>
      </c>
      <c r="E195" s="17">
        <f t="shared" si="8"/>
        <v>2901668343</v>
      </c>
      <c r="F195" s="18">
        <f t="shared" si="9"/>
        <v>0.71462999999999999</v>
      </c>
      <c r="G195" s="17">
        <v>2073630</v>
      </c>
      <c r="H195" s="19">
        <v>806.39</v>
      </c>
      <c r="I195" s="17">
        <f t="shared" si="10"/>
        <v>3598344</v>
      </c>
      <c r="J195" s="17">
        <f t="shared" si="11"/>
        <v>2571</v>
      </c>
    </row>
    <row r="196" spans="1:10" ht="16.8">
      <c r="A196" s="7" t="s">
        <v>234</v>
      </c>
      <c r="B196" s="7" t="s">
        <v>487</v>
      </c>
      <c r="C196" s="17">
        <v>1446654595</v>
      </c>
      <c r="D196" s="17">
        <v>179810</v>
      </c>
      <c r="E196" s="17">
        <f t="shared" si="8"/>
        <v>1446834405</v>
      </c>
      <c r="F196" s="18">
        <f t="shared" si="9"/>
        <v>0.40499000000000002</v>
      </c>
      <c r="G196" s="17">
        <v>585960</v>
      </c>
      <c r="H196" s="19">
        <v>228.52</v>
      </c>
      <c r="I196" s="17">
        <f t="shared" si="10"/>
        <v>6331325</v>
      </c>
      <c r="J196" s="17">
        <f t="shared" si="11"/>
        <v>2564</v>
      </c>
    </row>
    <row r="197" spans="1:10" ht="16.8">
      <c r="A197" s="7" t="s">
        <v>233</v>
      </c>
      <c r="B197" s="7" t="s">
        <v>231</v>
      </c>
      <c r="C197" s="17">
        <v>3776042225</v>
      </c>
      <c r="D197" s="17">
        <v>655716</v>
      </c>
      <c r="E197" s="17">
        <f t="shared" si="8"/>
        <v>3776697941</v>
      </c>
      <c r="F197" s="18">
        <f t="shared" si="9"/>
        <v>0.51988999999999996</v>
      </c>
      <c r="G197" s="17">
        <v>1963482</v>
      </c>
      <c r="H197" s="19">
        <v>765.49</v>
      </c>
      <c r="I197" s="17">
        <f t="shared" si="10"/>
        <v>4933700</v>
      </c>
      <c r="J197" s="17">
        <f t="shared" si="11"/>
        <v>2565</v>
      </c>
    </row>
    <row r="198" spans="1:10" ht="16.8">
      <c r="A198" s="7" t="s">
        <v>239</v>
      </c>
      <c r="B198" s="7" t="s">
        <v>490</v>
      </c>
      <c r="C198" s="17">
        <v>668804350</v>
      </c>
      <c r="D198" s="17">
        <v>83113255</v>
      </c>
      <c r="E198" s="17">
        <f t="shared" ref="E198:E261" si="12">C198+D198</f>
        <v>751917605</v>
      </c>
      <c r="F198" s="18">
        <f t="shared" ref="F198:F261" si="13">ROUND((G198/E198)*1000,5)</f>
        <v>1.7158</v>
      </c>
      <c r="G198" s="17">
        <v>1290140</v>
      </c>
      <c r="H198" s="19">
        <v>500.66</v>
      </c>
      <c r="I198" s="17">
        <f t="shared" ref="I198:I261" si="14">ROUND(E198/H198,0)</f>
        <v>1501853</v>
      </c>
      <c r="J198" s="17">
        <f t="shared" ref="J198:J261" si="15">ROUND(G198/H198,0)</f>
        <v>2577</v>
      </c>
    </row>
    <row r="199" spans="1:10" ht="16.8">
      <c r="A199" s="7" t="s">
        <v>235</v>
      </c>
      <c r="B199" s="7" t="s">
        <v>572</v>
      </c>
      <c r="C199" s="17">
        <v>4020009080</v>
      </c>
      <c r="D199" s="17">
        <v>4106360</v>
      </c>
      <c r="E199" s="17">
        <f t="shared" si="12"/>
        <v>4024115440</v>
      </c>
      <c r="F199" s="18">
        <f t="shared" si="13"/>
        <v>2.2862200000000001</v>
      </c>
      <c r="G199" s="17">
        <v>9200000</v>
      </c>
      <c r="H199" s="19">
        <v>3443.33</v>
      </c>
      <c r="I199" s="17">
        <f t="shared" si="14"/>
        <v>1168670</v>
      </c>
      <c r="J199" s="17">
        <f t="shared" si="15"/>
        <v>2672</v>
      </c>
    </row>
    <row r="200" spans="1:10" ht="16.8">
      <c r="A200" s="7" t="s">
        <v>236</v>
      </c>
      <c r="B200" s="7" t="s">
        <v>573</v>
      </c>
      <c r="C200" s="17">
        <v>3652969940</v>
      </c>
      <c r="D200" s="17">
        <v>51014306</v>
      </c>
      <c r="E200" s="17">
        <f t="shared" si="12"/>
        <v>3703984246</v>
      </c>
      <c r="F200" s="18">
        <f t="shared" si="13"/>
        <v>3.3920499999999998</v>
      </c>
      <c r="G200" s="17">
        <v>12564097</v>
      </c>
      <c r="H200" s="19">
        <v>4490.37</v>
      </c>
      <c r="I200" s="17">
        <f t="shared" si="14"/>
        <v>824873</v>
      </c>
      <c r="J200" s="17">
        <f t="shared" si="15"/>
        <v>2798</v>
      </c>
    </row>
    <row r="201" spans="1:10" ht="16.8">
      <c r="A201" s="7" t="s">
        <v>237</v>
      </c>
      <c r="B201" s="7" t="s">
        <v>488</v>
      </c>
      <c r="C201" s="17">
        <v>6742215530</v>
      </c>
      <c r="D201" s="17">
        <v>537567</v>
      </c>
      <c r="E201" s="17">
        <f t="shared" si="12"/>
        <v>6742753097</v>
      </c>
      <c r="F201" s="18">
        <f t="shared" si="13"/>
        <v>1.0134300000000001</v>
      </c>
      <c r="G201" s="17">
        <v>6833288</v>
      </c>
      <c r="H201" s="19">
        <v>2675.05</v>
      </c>
      <c r="I201" s="17">
        <f t="shared" si="14"/>
        <v>2520608</v>
      </c>
      <c r="J201" s="17">
        <f t="shared" si="15"/>
        <v>2554</v>
      </c>
    </row>
    <row r="202" spans="1:10" ht="16.8">
      <c r="A202" s="7" t="s">
        <v>240</v>
      </c>
      <c r="B202" s="7" t="s">
        <v>491</v>
      </c>
      <c r="C202" s="17">
        <v>619607894</v>
      </c>
      <c r="D202" s="17">
        <v>213213</v>
      </c>
      <c r="E202" s="17">
        <f t="shared" si="12"/>
        <v>619821107</v>
      </c>
      <c r="F202" s="18">
        <f t="shared" si="13"/>
        <v>1.41106</v>
      </c>
      <c r="G202" s="17">
        <v>874605</v>
      </c>
      <c r="H202" s="19">
        <v>585.94000000000005</v>
      </c>
      <c r="I202" s="17">
        <f t="shared" si="14"/>
        <v>1057824</v>
      </c>
      <c r="J202" s="17">
        <f t="shared" si="15"/>
        <v>1493</v>
      </c>
    </row>
    <row r="203" spans="1:10" ht="16.8">
      <c r="A203" s="7" t="s">
        <v>238</v>
      </c>
      <c r="B203" s="7" t="s">
        <v>489</v>
      </c>
      <c r="C203" s="17">
        <v>608516968</v>
      </c>
      <c r="D203" s="17">
        <v>4340390</v>
      </c>
      <c r="E203" s="17">
        <f t="shared" si="12"/>
        <v>612857358</v>
      </c>
      <c r="F203" s="18">
        <f t="shared" si="13"/>
        <v>1.49431</v>
      </c>
      <c r="G203" s="17">
        <v>915800</v>
      </c>
      <c r="H203" s="19">
        <v>565.45000000000005</v>
      </c>
      <c r="I203" s="17">
        <f t="shared" si="14"/>
        <v>1083840</v>
      </c>
      <c r="J203" s="17">
        <f t="shared" si="15"/>
        <v>1620</v>
      </c>
    </row>
    <row r="204" spans="1:10" ht="16.8">
      <c r="A204" s="7" t="s">
        <v>46</v>
      </c>
      <c r="B204" s="7" t="s">
        <v>47</v>
      </c>
      <c r="C204" s="17">
        <v>4635004701</v>
      </c>
      <c r="D204" s="17">
        <v>293429</v>
      </c>
      <c r="E204" s="17">
        <f t="shared" si="12"/>
        <v>4635298130</v>
      </c>
      <c r="F204" s="18">
        <f t="shared" si="13"/>
        <v>2.4414699999999998</v>
      </c>
      <c r="G204" s="17">
        <v>11316941</v>
      </c>
      <c r="H204" s="19">
        <v>6720.95</v>
      </c>
      <c r="I204" s="17">
        <f t="shared" si="14"/>
        <v>689679</v>
      </c>
      <c r="J204" s="17">
        <f t="shared" si="15"/>
        <v>1684</v>
      </c>
    </row>
    <row r="205" spans="1:10" ht="16.8">
      <c r="A205" s="7" t="s">
        <v>242</v>
      </c>
      <c r="B205" s="7" t="s">
        <v>241</v>
      </c>
      <c r="C205" s="17">
        <v>146200056</v>
      </c>
      <c r="D205" s="17">
        <v>14628110</v>
      </c>
      <c r="E205" s="17">
        <f t="shared" si="12"/>
        <v>160828166</v>
      </c>
      <c r="F205" s="18">
        <f t="shared" si="13"/>
        <v>1.08812</v>
      </c>
      <c r="G205" s="17">
        <v>175000</v>
      </c>
      <c r="H205" s="19">
        <v>102.48</v>
      </c>
      <c r="I205" s="17">
        <f t="shared" si="14"/>
        <v>1569361</v>
      </c>
      <c r="J205" s="17">
        <f t="shared" si="15"/>
        <v>1708</v>
      </c>
    </row>
    <row r="206" spans="1:10" ht="16.8">
      <c r="A206" s="7" t="s">
        <v>244</v>
      </c>
      <c r="B206" s="7" t="s">
        <v>493</v>
      </c>
      <c r="C206" s="17">
        <v>58300144</v>
      </c>
      <c r="D206" s="17">
        <v>132948</v>
      </c>
      <c r="E206" s="17">
        <f t="shared" si="12"/>
        <v>58433092</v>
      </c>
      <c r="F206" s="18">
        <f t="shared" si="13"/>
        <v>2.6526100000000001</v>
      </c>
      <c r="G206" s="17">
        <v>155000</v>
      </c>
      <c r="H206" s="19">
        <v>80.349999999999994</v>
      </c>
      <c r="I206" s="17">
        <f t="shared" si="14"/>
        <v>727232</v>
      </c>
      <c r="J206" s="17">
        <f t="shared" si="15"/>
        <v>1929</v>
      </c>
    </row>
    <row r="207" spans="1:10" ht="16.8">
      <c r="A207" s="7" t="s">
        <v>588</v>
      </c>
      <c r="B207" s="7" t="s">
        <v>589</v>
      </c>
      <c r="C207" s="17">
        <v>62529688</v>
      </c>
      <c r="D207" s="17">
        <v>4352528</v>
      </c>
      <c r="E207" s="17">
        <f t="shared" si="12"/>
        <v>66882216</v>
      </c>
      <c r="F207" s="18">
        <f t="shared" si="13"/>
        <v>0</v>
      </c>
      <c r="G207" s="17">
        <v>0</v>
      </c>
      <c r="H207" s="19">
        <v>40.6</v>
      </c>
      <c r="I207" s="17">
        <f t="shared" si="14"/>
        <v>1647345</v>
      </c>
      <c r="J207" s="17">
        <f t="shared" si="15"/>
        <v>0</v>
      </c>
    </row>
    <row r="208" spans="1:10" ht="16.8">
      <c r="A208" s="7" t="s">
        <v>243</v>
      </c>
      <c r="B208" s="7" t="s">
        <v>492</v>
      </c>
      <c r="C208" s="17">
        <v>918960458</v>
      </c>
      <c r="D208" s="17">
        <v>77764346</v>
      </c>
      <c r="E208" s="17">
        <f t="shared" si="12"/>
        <v>996724804</v>
      </c>
      <c r="F208" s="18">
        <f t="shared" si="13"/>
        <v>2.00657</v>
      </c>
      <c r="G208" s="17">
        <v>2000000</v>
      </c>
      <c r="H208" s="19">
        <v>896.48</v>
      </c>
      <c r="I208" s="17">
        <f t="shared" si="14"/>
        <v>1111820</v>
      </c>
      <c r="J208" s="17">
        <f t="shared" si="15"/>
        <v>2231</v>
      </c>
    </row>
    <row r="209" spans="1:10" ht="16.8">
      <c r="A209" s="7" t="s">
        <v>248</v>
      </c>
      <c r="B209" s="7" t="s">
        <v>496</v>
      </c>
      <c r="C209" s="17">
        <v>23717349585</v>
      </c>
      <c r="D209" s="17">
        <v>1689</v>
      </c>
      <c r="E209" s="17">
        <f t="shared" si="12"/>
        <v>23717351274</v>
      </c>
      <c r="F209" s="18">
        <f t="shared" si="13"/>
        <v>1.9108400000000001</v>
      </c>
      <c r="G209" s="17">
        <v>45320000</v>
      </c>
      <c r="H209" s="19">
        <v>20103.400000000001</v>
      </c>
      <c r="I209" s="17">
        <f t="shared" si="14"/>
        <v>1179768</v>
      </c>
      <c r="J209" s="17">
        <f t="shared" si="15"/>
        <v>2254</v>
      </c>
    </row>
    <row r="210" spans="1:10" ht="16.8">
      <c r="A210" s="7" t="s">
        <v>249</v>
      </c>
      <c r="B210" s="7" t="s">
        <v>497</v>
      </c>
      <c r="C210" s="17">
        <v>7051544244</v>
      </c>
      <c r="D210" s="17">
        <v>104421</v>
      </c>
      <c r="E210" s="17">
        <f t="shared" si="12"/>
        <v>7051648665</v>
      </c>
      <c r="F210" s="18">
        <f t="shared" si="13"/>
        <v>1.55715</v>
      </c>
      <c r="G210" s="17">
        <v>10980500</v>
      </c>
      <c r="H210" s="19">
        <v>8858.24</v>
      </c>
      <c r="I210" s="17">
        <f t="shared" si="14"/>
        <v>796055</v>
      </c>
      <c r="J210" s="17">
        <f t="shared" si="15"/>
        <v>1240</v>
      </c>
    </row>
    <row r="211" spans="1:10" ht="16.8">
      <c r="A211" s="7" t="s">
        <v>250</v>
      </c>
      <c r="B211" s="7" t="s">
        <v>498</v>
      </c>
      <c r="C211" s="17">
        <v>21876489770</v>
      </c>
      <c r="D211" s="17">
        <v>0</v>
      </c>
      <c r="E211" s="17">
        <f t="shared" si="12"/>
        <v>21876489770</v>
      </c>
      <c r="F211" s="18">
        <f t="shared" si="13"/>
        <v>1.66306</v>
      </c>
      <c r="G211" s="17">
        <v>36381808</v>
      </c>
      <c r="H211" s="19">
        <v>15714.96</v>
      </c>
      <c r="I211" s="17">
        <f t="shared" si="14"/>
        <v>1392081</v>
      </c>
      <c r="J211" s="17">
        <f t="shared" si="15"/>
        <v>2315</v>
      </c>
    </row>
    <row r="212" spans="1:10" ht="16.8">
      <c r="A212" s="7" t="s">
        <v>251</v>
      </c>
      <c r="B212" s="7" t="s">
        <v>499</v>
      </c>
      <c r="C212" s="17">
        <v>34842909268</v>
      </c>
      <c r="D212" s="17">
        <v>0</v>
      </c>
      <c r="E212" s="17">
        <f t="shared" si="12"/>
        <v>34842909268</v>
      </c>
      <c r="F212" s="18">
        <f t="shared" si="13"/>
        <v>1.51511</v>
      </c>
      <c r="G212" s="17">
        <v>52790701</v>
      </c>
      <c r="H212" s="19">
        <v>20581.169999999998</v>
      </c>
      <c r="I212" s="17">
        <f t="shared" si="14"/>
        <v>1692951</v>
      </c>
      <c r="J212" s="17">
        <f t="shared" si="15"/>
        <v>2565</v>
      </c>
    </row>
    <row r="213" spans="1:10" ht="16.8">
      <c r="A213" s="7" t="s">
        <v>245</v>
      </c>
      <c r="B213" s="7" t="s">
        <v>494</v>
      </c>
      <c r="C213" s="17">
        <v>5075551804</v>
      </c>
      <c r="D213" s="17">
        <v>12716860</v>
      </c>
      <c r="E213" s="17">
        <f t="shared" si="12"/>
        <v>5088268664</v>
      </c>
      <c r="F213" s="18">
        <f t="shared" si="13"/>
        <v>1.50346</v>
      </c>
      <c r="G213" s="17">
        <v>7650000</v>
      </c>
      <c r="H213" s="19">
        <v>5568.52</v>
      </c>
      <c r="I213" s="17">
        <f t="shared" si="14"/>
        <v>913756</v>
      </c>
      <c r="J213" s="17">
        <f t="shared" si="15"/>
        <v>1374</v>
      </c>
    </row>
    <row r="214" spans="1:10" ht="16.8">
      <c r="A214" s="7" t="s">
        <v>252</v>
      </c>
      <c r="B214" s="7" t="s">
        <v>500</v>
      </c>
      <c r="C214" s="17">
        <v>9463347957</v>
      </c>
      <c r="D214" s="17">
        <v>502863</v>
      </c>
      <c r="E214" s="17">
        <f t="shared" si="12"/>
        <v>9463850820</v>
      </c>
      <c r="F214" s="18">
        <f t="shared" si="13"/>
        <v>2.8001299999999998</v>
      </c>
      <c r="G214" s="17">
        <v>26500000</v>
      </c>
      <c r="H214" s="19">
        <v>10537.85</v>
      </c>
      <c r="I214" s="17">
        <f t="shared" si="14"/>
        <v>898082</v>
      </c>
      <c r="J214" s="17">
        <f t="shared" si="15"/>
        <v>2515</v>
      </c>
    </row>
    <row r="215" spans="1:10" ht="16.8">
      <c r="A215" s="7" t="s">
        <v>253</v>
      </c>
      <c r="B215" s="7" t="s">
        <v>501</v>
      </c>
      <c r="C215" s="17">
        <v>119726453</v>
      </c>
      <c r="D215" s="17">
        <v>14022302</v>
      </c>
      <c r="E215" s="17">
        <f t="shared" si="12"/>
        <v>133748755</v>
      </c>
      <c r="F215" s="18">
        <f t="shared" si="13"/>
        <v>0.72153</v>
      </c>
      <c r="G215" s="17">
        <v>96504</v>
      </c>
      <c r="H215" s="19">
        <v>37.590000000000003</v>
      </c>
      <c r="I215" s="17">
        <f t="shared" si="14"/>
        <v>3558094</v>
      </c>
      <c r="J215" s="17">
        <f t="shared" si="15"/>
        <v>2567</v>
      </c>
    </row>
    <row r="216" spans="1:10" ht="16.8">
      <c r="A216" s="7" t="s">
        <v>254</v>
      </c>
      <c r="B216" s="7" t="s">
        <v>502</v>
      </c>
      <c r="C216" s="17">
        <v>7458788143</v>
      </c>
      <c r="D216" s="17">
        <v>3303957</v>
      </c>
      <c r="E216" s="17">
        <f t="shared" si="12"/>
        <v>7462092100</v>
      </c>
      <c r="F216" s="18">
        <f t="shared" si="13"/>
        <v>1.59507</v>
      </c>
      <c r="G216" s="17">
        <v>11902571</v>
      </c>
      <c r="H216" s="19">
        <v>6593.8</v>
      </c>
      <c r="I216" s="17">
        <f t="shared" si="14"/>
        <v>1131683</v>
      </c>
      <c r="J216" s="17">
        <f t="shared" si="15"/>
        <v>1805</v>
      </c>
    </row>
    <row r="217" spans="1:10" ht="16.8">
      <c r="A217" s="7" t="s">
        <v>255</v>
      </c>
      <c r="B217" s="7" t="s">
        <v>61</v>
      </c>
      <c r="C217" s="17">
        <v>10474794732</v>
      </c>
      <c r="D217" s="17">
        <v>4608106</v>
      </c>
      <c r="E217" s="17">
        <f t="shared" si="12"/>
        <v>10479402838</v>
      </c>
      <c r="F217" s="18">
        <f t="shared" si="13"/>
        <v>1.5027699999999999</v>
      </c>
      <c r="G217" s="17">
        <v>15748160</v>
      </c>
      <c r="H217" s="19">
        <v>9782.9500000000007</v>
      </c>
      <c r="I217" s="17">
        <f t="shared" si="14"/>
        <v>1071190</v>
      </c>
      <c r="J217" s="17">
        <f t="shared" si="15"/>
        <v>1610</v>
      </c>
    </row>
    <row r="218" spans="1:10" ht="16.8">
      <c r="A218" s="7" t="s">
        <v>246</v>
      </c>
      <c r="B218" s="7" t="s">
        <v>495</v>
      </c>
      <c r="C218" s="17">
        <v>2844218963</v>
      </c>
      <c r="D218" s="17">
        <v>225210</v>
      </c>
      <c r="E218" s="17">
        <f t="shared" si="12"/>
        <v>2844444173</v>
      </c>
      <c r="F218" s="18">
        <f t="shared" si="13"/>
        <v>2.4236900000000001</v>
      </c>
      <c r="G218" s="17">
        <v>6894049</v>
      </c>
      <c r="H218" s="19">
        <v>2415.65</v>
      </c>
      <c r="I218" s="17">
        <f t="shared" si="14"/>
        <v>1177507</v>
      </c>
      <c r="J218" s="17">
        <f t="shared" si="15"/>
        <v>2854</v>
      </c>
    </row>
    <row r="219" spans="1:10" ht="16.8">
      <c r="A219" s="7" t="s">
        <v>256</v>
      </c>
      <c r="B219" s="7" t="s">
        <v>503</v>
      </c>
      <c r="C219" s="17">
        <v>1793594422</v>
      </c>
      <c r="D219" s="17">
        <v>29947868</v>
      </c>
      <c r="E219" s="17">
        <f t="shared" si="12"/>
        <v>1823542290</v>
      </c>
      <c r="F219" s="18">
        <f t="shared" si="13"/>
        <v>1.4834099999999999</v>
      </c>
      <c r="G219" s="17">
        <v>2705066</v>
      </c>
      <c r="H219" s="19">
        <v>1855.63</v>
      </c>
      <c r="I219" s="17">
        <f t="shared" si="14"/>
        <v>982708</v>
      </c>
      <c r="J219" s="17">
        <f t="shared" si="15"/>
        <v>1458</v>
      </c>
    </row>
    <row r="220" spans="1:10" ht="16.8">
      <c r="A220" s="7" t="s">
        <v>48</v>
      </c>
      <c r="B220" s="7" t="s">
        <v>49</v>
      </c>
      <c r="C220" s="17">
        <v>416742256</v>
      </c>
      <c r="D220" s="17">
        <v>51193389</v>
      </c>
      <c r="E220" s="17">
        <f t="shared" si="12"/>
        <v>467935645</v>
      </c>
      <c r="F220" s="18">
        <f t="shared" si="13"/>
        <v>1.1125400000000001</v>
      </c>
      <c r="G220" s="17">
        <v>520596</v>
      </c>
      <c r="H220" s="19">
        <v>404.66</v>
      </c>
      <c r="I220" s="17">
        <f t="shared" si="14"/>
        <v>1156367</v>
      </c>
      <c r="J220" s="17">
        <f t="shared" si="15"/>
        <v>1287</v>
      </c>
    </row>
    <row r="221" spans="1:10" ht="16.8">
      <c r="A221" s="7" t="s">
        <v>257</v>
      </c>
      <c r="B221" s="7" t="s">
        <v>504</v>
      </c>
      <c r="C221" s="17">
        <v>2091931937</v>
      </c>
      <c r="D221" s="17">
        <v>34269004</v>
      </c>
      <c r="E221" s="17">
        <f t="shared" si="12"/>
        <v>2126200941</v>
      </c>
      <c r="F221" s="18">
        <f t="shared" si="13"/>
        <v>2.0926399999999998</v>
      </c>
      <c r="G221" s="17">
        <v>4449366</v>
      </c>
      <c r="H221" s="19">
        <v>1956.28</v>
      </c>
      <c r="I221" s="17">
        <f t="shared" si="14"/>
        <v>1086859</v>
      </c>
      <c r="J221" s="17">
        <f t="shared" si="15"/>
        <v>2274</v>
      </c>
    </row>
    <row r="222" spans="1:10" ht="16.8">
      <c r="A222" s="7" t="s">
        <v>247</v>
      </c>
      <c r="B222" s="7" t="s">
        <v>574</v>
      </c>
      <c r="C222" s="17">
        <v>7373376673</v>
      </c>
      <c r="D222" s="17">
        <v>2178222</v>
      </c>
      <c r="E222" s="17">
        <f t="shared" si="12"/>
        <v>7375554895</v>
      </c>
      <c r="F222" s="18">
        <f t="shared" si="13"/>
        <v>1.5937699999999999</v>
      </c>
      <c r="G222" s="17">
        <v>11754910</v>
      </c>
      <c r="H222" s="19">
        <v>4569.24</v>
      </c>
      <c r="I222" s="17">
        <f t="shared" si="14"/>
        <v>1614175</v>
      </c>
      <c r="J222" s="17">
        <f t="shared" si="15"/>
        <v>2573</v>
      </c>
    </row>
    <row r="223" spans="1:10" ht="16.8">
      <c r="A223" s="7" t="s">
        <v>269</v>
      </c>
      <c r="B223" s="7" t="s">
        <v>62</v>
      </c>
      <c r="C223" s="17">
        <v>21996978351</v>
      </c>
      <c r="D223" s="17">
        <v>173173</v>
      </c>
      <c r="E223" s="17">
        <f t="shared" si="12"/>
        <v>21997151524</v>
      </c>
      <c r="F223" s="18">
        <f t="shared" si="13"/>
        <v>1.5911200000000001</v>
      </c>
      <c r="G223" s="17">
        <v>35000000</v>
      </c>
      <c r="H223" s="19">
        <v>30018.53</v>
      </c>
      <c r="I223" s="17">
        <f t="shared" si="14"/>
        <v>732786</v>
      </c>
      <c r="J223" s="17">
        <f t="shared" si="15"/>
        <v>1166</v>
      </c>
    </row>
    <row r="224" spans="1:10" ht="16.8">
      <c r="A224" s="7" t="s">
        <v>267</v>
      </c>
      <c r="B224" s="7" t="s">
        <v>513</v>
      </c>
      <c r="C224" s="17">
        <v>112353474</v>
      </c>
      <c r="D224" s="17">
        <v>24090</v>
      </c>
      <c r="E224" s="17">
        <f t="shared" si="12"/>
        <v>112377564</v>
      </c>
      <c r="F224" s="18">
        <f t="shared" si="13"/>
        <v>1.11232</v>
      </c>
      <c r="G224" s="17">
        <v>125000</v>
      </c>
      <c r="H224" s="19">
        <v>108.88</v>
      </c>
      <c r="I224" s="17">
        <f t="shared" si="14"/>
        <v>1032123</v>
      </c>
      <c r="J224" s="17">
        <f t="shared" si="15"/>
        <v>1148</v>
      </c>
    </row>
    <row r="225" spans="1:10" ht="16.8">
      <c r="A225" s="7" t="s">
        <v>262</v>
      </c>
      <c r="B225" s="7" t="s">
        <v>508</v>
      </c>
      <c r="C225" s="17">
        <v>140428043</v>
      </c>
      <c r="D225" s="17">
        <v>65352</v>
      </c>
      <c r="E225" s="17">
        <f t="shared" si="12"/>
        <v>140493395</v>
      </c>
      <c r="F225" s="18">
        <f t="shared" si="13"/>
        <v>1.35029</v>
      </c>
      <c r="G225" s="17">
        <v>189707</v>
      </c>
      <c r="H225" s="19">
        <v>73.959999999999994</v>
      </c>
      <c r="I225" s="17">
        <f t="shared" si="14"/>
        <v>1899586</v>
      </c>
      <c r="J225" s="17">
        <f t="shared" si="15"/>
        <v>2565</v>
      </c>
    </row>
    <row r="226" spans="1:10" ht="16.8">
      <c r="A226" s="7" t="s">
        <v>266</v>
      </c>
      <c r="B226" s="7" t="s">
        <v>512</v>
      </c>
      <c r="C226" s="17">
        <v>1171568864</v>
      </c>
      <c r="D226" s="17">
        <v>1514388</v>
      </c>
      <c r="E226" s="17">
        <f t="shared" si="12"/>
        <v>1173083252</v>
      </c>
      <c r="F226" s="18">
        <f t="shared" si="13"/>
        <v>1.70065</v>
      </c>
      <c r="G226" s="17">
        <v>1995000</v>
      </c>
      <c r="H226" s="19">
        <v>1395.32</v>
      </c>
      <c r="I226" s="17">
        <f t="shared" si="14"/>
        <v>840727</v>
      </c>
      <c r="J226" s="17">
        <f t="shared" si="15"/>
        <v>1430</v>
      </c>
    </row>
    <row r="227" spans="1:10" ht="16.8">
      <c r="A227" s="7" t="s">
        <v>265</v>
      </c>
      <c r="B227" s="7" t="s">
        <v>511</v>
      </c>
      <c r="C227" s="17">
        <v>755155041</v>
      </c>
      <c r="D227" s="17">
        <v>965766</v>
      </c>
      <c r="E227" s="17">
        <f t="shared" si="12"/>
        <v>756120807</v>
      </c>
      <c r="F227" s="18">
        <f t="shared" si="13"/>
        <v>1.3694200000000001</v>
      </c>
      <c r="G227" s="17">
        <v>1035446</v>
      </c>
      <c r="H227" s="19">
        <v>1816.91</v>
      </c>
      <c r="I227" s="17">
        <f t="shared" si="14"/>
        <v>416158</v>
      </c>
      <c r="J227" s="17">
        <f t="shared" si="15"/>
        <v>570</v>
      </c>
    </row>
    <row r="228" spans="1:10" ht="16.8">
      <c r="A228" s="7" t="s">
        <v>264</v>
      </c>
      <c r="B228" s="7" t="s">
        <v>510</v>
      </c>
      <c r="C228" s="17">
        <v>6788282558</v>
      </c>
      <c r="D228" s="17">
        <v>2945334</v>
      </c>
      <c r="E228" s="17">
        <f t="shared" si="12"/>
        <v>6791227892</v>
      </c>
      <c r="F228" s="18">
        <f t="shared" si="13"/>
        <v>1.4577599999999999</v>
      </c>
      <c r="G228" s="17">
        <v>9900000</v>
      </c>
      <c r="H228" s="19">
        <v>10474.57</v>
      </c>
      <c r="I228" s="17">
        <f t="shared" si="14"/>
        <v>648354</v>
      </c>
      <c r="J228" s="17">
        <f t="shared" si="15"/>
        <v>945</v>
      </c>
    </row>
    <row r="229" spans="1:10" ht="16.8">
      <c r="A229" s="7" t="s">
        <v>258</v>
      </c>
      <c r="B229" s="7" t="s">
        <v>505</v>
      </c>
      <c r="C229" s="17">
        <v>9888097722</v>
      </c>
      <c r="D229" s="17">
        <v>588414</v>
      </c>
      <c r="E229" s="17">
        <f t="shared" si="12"/>
        <v>9888686136</v>
      </c>
      <c r="F229" s="18">
        <f t="shared" si="13"/>
        <v>1.49044</v>
      </c>
      <c r="G229" s="17">
        <v>14738500</v>
      </c>
      <c r="H229" s="19">
        <v>13943.68</v>
      </c>
      <c r="I229" s="17">
        <f t="shared" si="14"/>
        <v>709188</v>
      </c>
      <c r="J229" s="17">
        <f t="shared" si="15"/>
        <v>1057</v>
      </c>
    </row>
    <row r="230" spans="1:10" ht="16.8">
      <c r="A230" s="7" t="s">
        <v>261</v>
      </c>
      <c r="B230" s="7" t="s">
        <v>507</v>
      </c>
      <c r="C230" s="17">
        <v>719607728</v>
      </c>
      <c r="D230" s="17">
        <v>2115065</v>
      </c>
      <c r="E230" s="17">
        <f t="shared" si="12"/>
        <v>721722793</v>
      </c>
      <c r="F230" s="18">
        <f t="shared" si="13"/>
        <v>1.5200199999999999</v>
      </c>
      <c r="G230" s="17">
        <v>1097035</v>
      </c>
      <c r="H230" s="19">
        <v>895.26</v>
      </c>
      <c r="I230" s="17">
        <f t="shared" si="14"/>
        <v>806160</v>
      </c>
      <c r="J230" s="17">
        <f t="shared" si="15"/>
        <v>1225</v>
      </c>
    </row>
    <row r="231" spans="1:10" ht="16.8">
      <c r="A231" s="7" t="s">
        <v>50</v>
      </c>
      <c r="B231" s="7" t="s">
        <v>51</v>
      </c>
      <c r="C231" s="17">
        <v>4399801830</v>
      </c>
      <c r="D231" s="17">
        <v>816029</v>
      </c>
      <c r="E231" s="17">
        <f t="shared" si="12"/>
        <v>4400617859</v>
      </c>
      <c r="F231" s="18">
        <f t="shared" si="13"/>
        <v>1.45434</v>
      </c>
      <c r="G231" s="17">
        <v>6400000</v>
      </c>
      <c r="H231" s="19">
        <v>4874.97</v>
      </c>
      <c r="I231" s="17">
        <f t="shared" si="14"/>
        <v>902696</v>
      </c>
      <c r="J231" s="17">
        <f t="shared" si="15"/>
        <v>1313</v>
      </c>
    </row>
    <row r="232" spans="1:10" ht="16.8">
      <c r="A232" s="7" t="s">
        <v>260</v>
      </c>
      <c r="B232" s="7" t="s">
        <v>564</v>
      </c>
      <c r="C232" s="17">
        <v>3631995900</v>
      </c>
      <c r="D232" s="17">
        <v>3270765</v>
      </c>
      <c r="E232" s="17">
        <f t="shared" si="12"/>
        <v>3635266665</v>
      </c>
      <c r="F232" s="18">
        <f t="shared" si="13"/>
        <v>1.6970099999999999</v>
      </c>
      <c r="G232" s="17">
        <v>6169081</v>
      </c>
      <c r="H232" s="19">
        <v>4015.96</v>
      </c>
      <c r="I232" s="17">
        <f t="shared" si="14"/>
        <v>905205</v>
      </c>
      <c r="J232" s="17">
        <f t="shared" si="15"/>
        <v>1536</v>
      </c>
    </row>
    <row r="233" spans="1:10" ht="16.8">
      <c r="A233" s="7" t="s">
        <v>263</v>
      </c>
      <c r="B233" s="7" t="s">
        <v>509</v>
      </c>
      <c r="C233" s="17">
        <v>690878187</v>
      </c>
      <c r="D233" s="17">
        <v>779053</v>
      </c>
      <c r="E233" s="17">
        <f t="shared" si="12"/>
        <v>691657240</v>
      </c>
      <c r="F233" s="18">
        <f t="shared" si="13"/>
        <v>1.8532500000000001</v>
      </c>
      <c r="G233" s="17">
        <v>1281811</v>
      </c>
      <c r="H233" s="19">
        <v>511.66</v>
      </c>
      <c r="I233" s="17">
        <f t="shared" si="14"/>
        <v>1351791</v>
      </c>
      <c r="J233" s="17">
        <f t="shared" si="15"/>
        <v>2505</v>
      </c>
    </row>
    <row r="234" spans="1:10" ht="16.8">
      <c r="A234" s="7" t="s">
        <v>270</v>
      </c>
      <c r="B234" s="7" t="s">
        <v>565</v>
      </c>
      <c r="C234" s="17">
        <v>2341464281</v>
      </c>
      <c r="D234" s="17">
        <v>74987</v>
      </c>
      <c r="E234" s="17">
        <f t="shared" si="12"/>
        <v>2341539268</v>
      </c>
      <c r="F234" s="18">
        <f t="shared" si="13"/>
        <v>2.6987199999999998</v>
      </c>
      <c r="G234" s="17">
        <v>6319152</v>
      </c>
      <c r="H234" s="19">
        <v>3632.08</v>
      </c>
      <c r="I234" s="17">
        <f t="shared" si="14"/>
        <v>644683</v>
      </c>
      <c r="J234" s="17">
        <f t="shared" si="15"/>
        <v>1740</v>
      </c>
    </row>
    <row r="235" spans="1:10" ht="16.8">
      <c r="A235" s="7" t="s">
        <v>259</v>
      </c>
      <c r="B235" s="7" t="s">
        <v>506</v>
      </c>
      <c r="C235" s="17">
        <v>1157360709</v>
      </c>
      <c r="D235" s="17">
        <v>5062850</v>
      </c>
      <c r="E235" s="17">
        <f t="shared" si="12"/>
        <v>1162423559</v>
      </c>
      <c r="F235" s="18">
        <f t="shared" si="13"/>
        <v>1.72054</v>
      </c>
      <c r="G235" s="17">
        <v>2000000</v>
      </c>
      <c r="H235" s="19">
        <v>2454.61</v>
      </c>
      <c r="I235" s="17">
        <f t="shared" si="14"/>
        <v>473568</v>
      </c>
      <c r="J235" s="17">
        <f t="shared" si="15"/>
        <v>815</v>
      </c>
    </row>
    <row r="236" spans="1:10" ht="16.8">
      <c r="A236" s="7" t="s">
        <v>268</v>
      </c>
      <c r="B236" s="7" t="s">
        <v>514</v>
      </c>
      <c r="C236" s="17">
        <v>1197125903</v>
      </c>
      <c r="D236" s="17">
        <v>6571807</v>
      </c>
      <c r="E236" s="17">
        <f t="shared" si="12"/>
        <v>1203697710</v>
      </c>
      <c r="F236" s="18">
        <f t="shared" si="13"/>
        <v>1.5487299999999999</v>
      </c>
      <c r="G236" s="17">
        <v>1864200</v>
      </c>
      <c r="H236" s="19">
        <v>1362.49</v>
      </c>
      <c r="I236" s="17">
        <f t="shared" si="14"/>
        <v>883454</v>
      </c>
      <c r="J236" s="17">
        <f t="shared" si="15"/>
        <v>1368</v>
      </c>
    </row>
    <row r="237" spans="1:10" ht="16.8">
      <c r="A237" s="7" t="s">
        <v>277</v>
      </c>
      <c r="B237" s="7" t="s">
        <v>519</v>
      </c>
      <c r="C237" s="17">
        <v>25723971</v>
      </c>
      <c r="D237" s="17">
        <v>3672315</v>
      </c>
      <c r="E237" s="17">
        <f t="shared" si="12"/>
        <v>29396286</v>
      </c>
      <c r="F237" s="18">
        <f t="shared" si="13"/>
        <v>1.53081</v>
      </c>
      <c r="G237" s="17">
        <v>45000</v>
      </c>
      <c r="H237" s="19">
        <v>54.02</v>
      </c>
      <c r="I237" s="17">
        <f t="shared" si="14"/>
        <v>544174</v>
      </c>
      <c r="J237" s="17">
        <f t="shared" si="15"/>
        <v>833</v>
      </c>
    </row>
    <row r="238" spans="1:10" ht="16.8">
      <c r="A238" s="7" t="s">
        <v>52</v>
      </c>
      <c r="B238" s="7" t="s">
        <v>53</v>
      </c>
      <c r="C238" s="17">
        <v>559251913</v>
      </c>
      <c r="D238" s="17">
        <v>17352631</v>
      </c>
      <c r="E238" s="17">
        <f t="shared" si="12"/>
        <v>576604544</v>
      </c>
      <c r="F238" s="18">
        <f t="shared" si="13"/>
        <v>1.7342900000000001</v>
      </c>
      <c r="G238" s="17">
        <v>1000000</v>
      </c>
      <c r="H238" s="19">
        <v>743.28</v>
      </c>
      <c r="I238" s="17">
        <f t="shared" si="14"/>
        <v>775757</v>
      </c>
      <c r="J238" s="17">
        <f t="shared" si="15"/>
        <v>1345</v>
      </c>
    </row>
    <row r="239" spans="1:10" ht="16.8">
      <c r="A239" s="7" t="s">
        <v>280</v>
      </c>
      <c r="B239" s="7" t="s">
        <v>522</v>
      </c>
      <c r="C239" s="17">
        <v>42586307</v>
      </c>
      <c r="D239" s="17">
        <v>384047</v>
      </c>
      <c r="E239" s="17">
        <f t="shared" si="12"/>
        <v>42970354</v>
      </c>
      <c r="F239" s="18">
        <f t="shared" si="13"/>
        <v>1.1635899999999999</v>
      </c>
      <c r="G239" s="17">
        <v>50000</v>
      </c>
      <c r="H239" s="19">
        <v>433.5</v>
      </c>
      <c r="I239" s="17">
        <f t="shared" si="14"/>
        <v>99124</v>
      </c>
      <c r="J239" s="17">
        <f t="shared" si="15"/>
        <v>115</v>
      </c>
    </row>
    <row r="240" spans="1:10" ht="16.8">
      <c r="A240" s="7" t="s">
        <v>279</v>
      </c>
      <c r="B240" s="7" t="s">
        <v>521</v>
      </c>
      <c r="C240" s="17">
        <v>144431082</v>
      </c>
      <c r="D240" s="17">
        <v>7044436</v>
      </c>
      <c r="E240" s="17">
        <f t="shared" si="12"/>
        <v>151475518</v>
      </c>
      <c r="F240" s="18">
        <f t="shared" si="13"/>
        <v>1.00346</v>
      </c>
      <c r="G240" s="17">
        <v>152000</v>
      </c>
      <c r="H240" s="19">
        <v>967.93</v>
      </c>
      <c r="I240" s="17">
        <f t="shared" si="14"/>
        <v>156494</v>
      </c>
      <c r="J240" s="17">
        <f t="shared" si="15"/>
        <v>157</v>
      </c>
    </row>
    <row r="241" spans="1:10" ht="16.8">
      <c r="A241" s="7" t="s">
        <v>272</v>
      </c>
      <c r="B241" s="7" t="s">
        <v>515</v>
      </c>
      <c r="C241" s="17">
        <v>1105021739</v>
      </c>
      <c r="D241" s="17">
        <v>28600521</v>
      </c>
      <c r="E241" s="17">
        <f t="shared" si="12"/>
        <v>1133622260</v>
      </c>
      <c r="F241" s="18">
        <f t="shared" si="13"/>
        <v>1.4312499999999999</v>
      </c>
      <c r="G241" s="17">
        <v>1622502</v>
      </c>
      <c r="H241" s="19">
        <v>1780.69</v>
      </c>
      <c r="I241" s="17">
        <f t="shared" si="14"/>
        <v>636620</v>
      </c>
      <c r="J241" s="17">
        <f t="shared" si="15"/>
        <v>911</v>
      </c>
    </row>
    <row r="242" spans="1:10" ht="16.8">
      <c r="A242" s="7" t="s">
        <v>274</v>
      </c>
      <c r="B242" s="7" t="s">
        <v>516</v>
      </c>
      <c r="C242" s="17">
        <v>425613055</v>
      </c>
      <c r="D242" s="17">
        <v>3753435</v>
      </c>
      <c r="E242" s="17">
        <f t="shared" si="12"/>
        <v>429366490</v>
      </c>
      <c r="F242" s="18">
        <f t="shared" si="13"/>
        <v>0.58225000000000005</v>
      </c>
      <c r="G242" s="17">
        <v>250000</v>
      </c>
      <c r="H242" s="19">
        <v>311.69</v>
      </c>
      <c r="I242" s="17">
        <f t="shared" si="14"/>
        <v>1377543</v>
      </c>
      <c r="J242" s="17">
        <f t="shared" si="15"/>
        <v>802</v>
      </c>
    </row>
    <row r="243" spans="1:10" ht="16.8">
      <c r="A243" s="7" t="s">
        <v>278</v>
      </c>
      <c r="B243" s="7" t="s">
        <v>520</v>
      </c>
      <c r="C243" s="17">
        <v>53567265</v>
      </c>
      <c r="D243" s="17">
        <v>3356583</v>
      </c>
      <c r="E243" s="17">
        <f t="shared" si="12"/>
        <v>56923848</v>
      </c>
      <c r="F243" s="18">
        <f t="shared" si="13"/>
        <v>1.61619</v>
      </c>
      <c r="G243" s="17">
        <v>92000</v>
      </c>
      <c r="H243" s="19">
        <v>102.78</v>
      </c>
      <c r="I243" s="17">
        <f t="shared" si="14"/>
        <v>553842</v>
      </c>
      <c r="J243" s="17">
        <f t="shared" si="15"/>
        <v>895</v>
      </c>
    </row>
    <row r="244" spans="1:10" ht="16.8">
      <c r="A244" s="7" t="s">
        <v>273</v>
      </c>
      <c r="B244" s="7" t="s">
        <v>17</v>
      </c>
      <c r="C244" s="17">
        <v>59507047</v>
      </c>
      <c r="D244" s="17">
        <v>2136577</v>
      </c>
      <c r="E244" s="17">
        <f t="shared" si="12"/>
        <v>61643624</v>
      </c>
      <c r="F244" s="18">
        <f t="shared" si="13"/>
        <v>0.48666999999999999</v>
      </c>
      <c r="G244" s="17">
        <v>30000</v>
      </c>
      <c r="H244" s="19">
        <v>46.6</v>
      </c>
      <c r="I244" s="17">
        <f t="shared" si="14"/>
        <v>1322825</v>
      </c>
      <c r="J244" s="17">
        <f t="shared" si="15"/>
        <v>644</v>
      </c>
    </row>
    <row r="245" spans="1:10" ht="16.8">
      <c r="A245" s="7" t="s">
        <v>271</v>
      </c>
      <c r="B245" s="7" t="s">
        <v>94</v>
      </c>
      <c r="C245" s="17">
        <v>109513937</v>
      </c>
      <c r="D245" s="17">
        <v>7976406</v>
      </c>
      <c r="E245" s="17">
        <f t="shared" si="12"/>
        <v>117490343</v>
      </c>
      <c r="F245" s="18">
        <f t="shared" si="13"/>
        <v>1.06392</v>
      </c>
      <c r="G245" s="17">
        <v>125000</v>
      </c>
      <c r="H245" s="19">
        <v>116.68</v>
      </c>
      <c r="I245" s="17">
        <f t="shared" si="14"/>
        <v>1006945</v>
      </c>
      <c r="J245" s="17">
        <f t="shared" si="15"/>
        <v>1071</v>
      </c>
    </row>
    <row r="246" spans="1:10" ht="16.8">
      <c r="A246" s="7" t="s">
        <v>275</v>
      </c>
      <c r="B246" s="7" t="s">
        <v>517</v>
      </c>
      <c r="C246" s="17">
        <v>207087656</v>
      </c>
      <c r="D246" s="17">
        <v>10099322</v>
      </c>
      <c r="E246" s="17">
        <f t="shared" si="12"/>
        <v>217186978</v>
      </c>
      <c r="F246" s="18">
        <f t="shared" si="13"/>
        <v>1.3214399999999999</v>
      </c>
      <c r="G246" s="17">
        <v>287000</v>
      </c>
      <c r="H246" s="19">
        <v>428.25</v>
      </c>
      <c r="I246" s="17">
        <f t="shared" si="14"/>
        <v>507150</v>
      </c>
      <c r="J246" s="17">
        <f t="shared" si="15"/>
        <v>670</v>
      </c>
    </row>
    <row r="247" spans="1:10" ht="16.8">
      <c r="A247" s="7" t="s">
        <v>276</v>
      </c>
      <c r="B247" s="7" t="s">
        <v>518</v>
      </c>
      <c r="C247" s="17">
        <v>187151809</v>
      </c>
      <c r="D247" s="17">
        <v>20097692</v>
      </c>
      <c r="E247" s="17">
        <f t="shared" si="12"/>
        <v>207249501</v>
      </c>
      <c r="F247" s="18">
        <f t="shared" si="13"/>
        <v>1.44753</v>
      </c>
      <c r="G247" s="17">
        <v>300000</v>
      </c>
      <c r="H247" s="19">
        <v>223.08</v>
      </c>
      <c r="I247" s="17">
        <f t="shared" si="14"/>
        <v>929037</v>
      </c>
      <c r="J247" s="17">
        <f t="shared" si="15"/>
        <v>1345</v>
      </c>
    </row>
    <row r="248" spans="1:10" ht="16.8">
      <c r="A248" s="7" t="s">
        <v>54</v>
      </c>
      <c r="B248" s="7" t="s">
        <v>55</v>
      </c>
      <c r="C248" s="17">
        <v>590651845</v>
      </c>
      <c r="D248" s="17">
        <v>23943241</v>
      </c>
      <c r="E248" s="17">
        <f t="shared" si="12"/>
        <v>614595086</v>
      </c>
      <c r="F248" s="18">
        <f t="shared" si="13"/>
        <v>1.39777</v>
      </c>
      <c r="G248" s="17">
        <v>859062</v>
      </c>
      <c r="H248" s="19">
        <v>997.51</v>
      </c>
      <c r="I248" s="17">
        <f t="shared" si="14"/>
        <v>616129</v>
      </c>
      <c r="J248" s="17">
        <f t="shared" si="15"/>
        <v>861</v>
      </c>
    </row>
    <row r="249" spans="1:10" ht="16.8">
      <c r="A249" s="7" t="s">
        <v>281</v>
      </c>
      <c r="B249" s="7" t="s">
        <v>523</v>
      </c>
      <c r="C249" s="17">
        <v>3584751362</v>
      </c>
      <c r="D249" s="17">
        <v>50795307</v>
      </c>
      <c r="E249" s="17">
        <f t="shared" si="12"/>
        <v>3635546669</v>
      </c>
      <c r="F249" s="18">
        <f t="shared" si="13"/>
        <v>2.5</v>
      </c>
      <c r="G249" s="17">
        <v>9088867</v>
      </c>
      <c r="H249" s="19">
        <v>5625.88</v>
      </c>
      <c r="I249" s="17">
        <f t="shared" si="14"/>
        <v>646218</v>
      </c>
      <c r="J249" s="17">
        <f t="shared" si="15"/>
        <v>1616</v>
      </c>
    </row>
    <row r="250" spans="1:10" ht="16.8">
      <c r="A250" s="7" t="s">
        <v>282</v>
      </c>
      <c r="B250" s="7" t="s">
        <v>524</v>
      </c>
      <c r="C250" s="17">
        <v>14210453347</v>
      </c>
      <c r="D250" s="17">
        <v>2013384</v>
      </c>
      <c r="E250" s="17">
        <f t="shared" si="12"/>
        <v>14212466731</v>
      </c>
      <c r="F250" s="18">
        <f t="shared" si="13"/>
        <v>2.5</v>
      </c>
      <c r="G250" s="17">
        <v>35531167</v>
      </c>
      <c r="H250" s="19">
        <v>15038.55</v>
      </c>
      <c r="I250" s="17">
        <f t="shared" si="14"/>
        <v>945069</v>
      </c>
      <c r="J250" s="17">
        <f t="shared" si="15"/>
        <v>2363</v>
      </c>
    </row>
    <row r="251" spans="1:10" ht="16.8">
      <c r="A251" s="7" t="s">
        <v>283</v>
      </c>
      <c r="B251" s="7" t="s">
        <v>525</v>
      </c>
      <c r="C251" s="17">
        <v>5952358847</v>
      </c>
      <c r="D251" s="17">
        <v>22911977</v>
      </c>
      <c r="E251" s="17">
        <f t="shared" si="12"/>
        <v>5975270824</v>
      </c>
      <c r="F251" s="18">
        <f t="shared" si="13"/>
        <v>2.5</v>
      </c>
      <c r="G251" s="17">
        <v>14938177</v>
      </c>
      <c r="H251" s="19">
        <v>6768.19</v>
      </c>
      <c r="I251" s="17">
        <f t="shared" si="14"/>
        <v>882846</v>
      </c>
      <c r="J251" s="17">
        <f t="shared" si="15"/>
        <v>2207</v>
      </c>
    </row>
    <row r="252" spans="1:10" ht="16.8">
      <c r="A252" s="7" t="s">
        <v>284</v>
      </c>
      <c r="B252" s="7" t="s">
        <v>526</v>
      </c>
      <c r="C252" s="17">
        <v>10254645656</v>
      </c>
      <c r="D252" s="17">
        <v>15757948</v>
      </c>
      <c r="E252" s="17">
        <f t="shared" si="12"/>
        <v>10270403604</v>
      </c>
      <c r="F252" s="18">
        <f t="shared" si="13"/>
        <v>2.4154499999999999</v>
      </c>
      <c r="G252" s="17">
        <v>24807691</v>
      </c>
      <c r="H252" s="19">
        <v>9681.0499999999993</v>
      </c>
      <c r="I252" s="17">
        <f t="shared" si="14"/>
        <v>1060877</v>
      </c>
      <c r="J252" s="17">
        <f t="shared" si="15"/>
        <v>2563</v>
      </c>
    </row>
    <row r="253" spans="1:10" ht="16.8">
      <c r="A253" s="7" t="s">
        <v>285</v>
      </c>
      <c r="B253" s="7" t="s">
        <v>527</v>
      </c>
      <c r="C253" s="17">
        <v>589953808</v>
      </c>
      <c r="D253" s="17">
        <v>14981447</v>
      </c>
      <c r="E253" s="17">
        <f t="shared" si="12"/>
        <v>604935255</v>
      </c>
      <c r="F253" s="18">
        <f t="shared" si="13"/>
        <v>2.5</v>
      </c>
      <c r="G253" s="17">
        <v>1512338</v>
      </c>
      <c r="H253" s="19">
        <v>849.9</v>
      </c>
      <c r="I253" s="17">
        <f t="shared" si="14"/>
        <v>711772</v>
      </c>
      <c r="J253" s="17">
        <f t="shared" si="15"/>
        <v>1779</v>
      </c>
    </row>
    <row r="254" spans="1:10" ht="16.8">
      <c r="A254" s="7" t="s">
        <v>286</v>
      </c>
      <c r="B254" s="7" t="s">
        <v>528</v>
      </c>
      <c r="C254" s="17">
        <v>1256129742</v>
      </c>
      <c r="D254" s="17">
        <v>8625816</v>
      </c>
      <c r="E254" s="17">
        <f t="shared" si="12"/>
        <v>1264755558</v>
      </c>
      <c r="F254" s="18">
        <f t="shared" si="13"/>
        <v>1.7174700000000001</v>
      </c>
      <c r="G254" s="17">
        <v>2172180</v>
      </c>
      <c r="H254" s="19">
        <v>847.68</v>
      </c>
      <c r="I254" s="17">
        <f t="shared" si="14"/>
        <v>1492020</v>
      </c>
      <c r="J254" s="17">
        <f t="shared" si="15"/>
        <v>2563</v>
      </c>
    </row>
    <row r="255" spans="1:10" ht="16.8">
      <c r="A255" s="7" t="s">
        <v>287</v>
      </c>
      <c r="B255" s="7" t="s">
        <v>529</v>
      </c>
      <c r="C255" s="17">
        <v>1257315020</v>
      </c>
      <c r="D255" s="17">
        <v>29066418.420000002</v>
      </c>
      <c r="E255" s="17">
        <f t="shared" si="12"/>
        <v>1286381438.4200001</v>
      </c>
      <c r="F255" s="18">
        <f t="shared" si="13"/>
        <v>2.5</v>
      </c>
      <c r="G255" s="17">
        <v>3215954</v>
      </c>
      <c r="H255" s="19">
        <v>2270.7800000000002</v>
      </c>
      <c r="I255" s="17">
        <f t="shared" si="14"/>
        <v>566493</v>
      </c>
      <c r="J255" s="17">
        <f t="shared" si="15"/>
        <v>1416</v>
      </c>
    </row>
    <row r="256" spans="1:10" ht="16.8">
      <c r="A256" s="7" t="s">
        <v>288</v>
      </c>
      <c r="B256" s="7" t="s">
        <v>530</v>
      </c>
      <c r="C256" s="17">
        <v>1132385227</v>
      </c>
      <c r="D256" s="17">
        <v>30122255</v>
      </c>
      <c r="E256" s="17">
        <f t="shared" si="12"/>
        <v>1162507482</v>
      </c>
      <c r="F256" s="18">
        <f t="shared" si="13"/>
        <v>2.5</v>
      </c>
      <c r="G256" s="17">
        <v>2906269</v>
      </c>
      <c r="H256" s="19">
        <v>1271</v>
      </c>
      <c r="I256" s="17">
        <f t="shared" si="14"/>
        <v>914640</v>
      </c>
      <c r="J256" s="17">
        <f t="shared" si="15"/>
        <v>2287</v>
      </c>
    </row>
    <row r="257" spans="1:10" ht="16.8">
      <c r="A257" s="7" t="s">
        <v>290</v>
      </c>
      <c r="B257" s="7" t="s">
        <v>289</v>
      </c>
      <c r="C257" s="17">
        <v>428480364</v>
      </c>
      <c r="D257" s="17">
        <v>86013484</v>
      </c>
      <c r="E257" s="17">
        <f t="shared" si="12"/>
        <v>514493848</v>
      </c>
      <c r="F257" s="18">
        <f t="shared" si="13"/>
        <v>1.9378299999999999</v>
      </c>
      <c r="G257" s="17">
        <v>997000</v>
      </c>
      <c r="H257" s="19">
        <v>505.81</v>
      </c>
      <c r="I257" s="17">
        <f t="shared" si="14"/>
        <v>1017168</v>
      </c>
      <c r="J257" s="17">
        <f t="shared" si="15"/>
        <v>1971</v>
      </c>
    </row>
    <row r="258" spans="1:10" ht="16.8">
      <c r="A258" s="7" t="s">
        <v>293</v>
      </c>
      <c r="B258" s="7" t="s">
        <v>531</v>
      </c>
      <c r="C258" s="17">
        <v>98548221</v>
      </c>
      <c r="D258" s="17">
        <v>97590</v>
      </c>
      <c r="E258" s="17">
        <f t="shared" si="12"/>
        <v>98645811</v>
      </c>
      <c r="F258" s="18">
        <f t="shared" si="13"/>
        <v>1.0421100000000001</v>
      </c>
      <c r="G258" s="17">
        <v>102800</v>
      </c>
      <c r="H258" s="19">
        <v>28.6</v>
      </c>
      <c r="I258" s="17">
        <f t="shared" si="14"/>
        <v>3449154</v>
      </c>
      <c r="J258" s="17">
        <f t="shared" si="15"/>
        <v>3594</v>
      </c>
    </row>
    <row r="259" spans="1:10" ht="16.8">
      <c r="A259" s="7" t="s">
        <v>292</v>
      </c>
      <c r="B259" s="7" t="s">
        <v>291</v>
      </c>
      <c r="C259" s="17">
        <v>3809180673</v>
      </c>
      <c r="D259" s="17">
        <v>96580</v>
      </c>
      <c r="E259" s="17">
        <f t="shared" si="12"/>
        <v>3809277253</v>
      </c>
      <c r="F259" s="18">
        <f t="shared" si="13"/>
        <v>3.1295799999999998</v>
      </c>
      <c r="G259" s="17">
        <v>11921427</v>
      </c>
      <c r="H259" s="19">
        <v>5674.84</v>
      </c>
      <c r="I259" s="17">
        <f t="shared" si="14"/>
        <v>671257</v>
      </c>
      <c r="J259" s="17">
        <f t="shared" si="15"/>
        <v>2101</v>
      </c>
    </row>
    <row r="260" spans="1:10" ht="16.8">
      <c r="A260" s="7" t="s">
        <v>294</v>
      </c>
      <c r="B260" s="7" t="s">
        <v>532</v>
      </c>
      <c r="C260" s="17">
        <v>1197682837</v>
      </c>
      <c r="D260" s="17">
        <v>0</v>
      </c>
      <c r="E260" s="17">
        <f t="shared" si="12"/>
        <v>1197682837</v>
      </c>
      <c r="F260" s="18">
        <f t="shared" si="13"/>
        <v>2.04562</v>
      </c>
      <c r="G260" s="17">
        <v>2450000</v>
      </c>
      <c r="H260" s="19">
        <v>1452.15</v>
      </c>
      <c r="I260" s="17">
        <f t="shared" si="14"/>
        <v>824765</v>
      </c>
      <c r="J260" s="17">
        <f t="shared" si="15"/>
        <v>1687</v>
      </c>
    </row>
    <row r="261" spans="1:10" ht="16.8">
      <c r="A261" s="7" t="s">
        <v>298</v>
      </c>
      <c r="B261" s="7" t="s">
        <v>535</v>
      </c>
      <c r="C261" s="17">
        <v>245287047</v>
      </c>
      <c r="D261" s="17">
        <v>0</v>
      </c>
      <c r="E261" s="17">
        <f t="shared" si="12"/>
        <v>245287047</v>
      </c>
      <c r="F261" s="18">
        <f t="shared" si="13"/>
        <v>2.2212299999999998</v>
      </c>
      <c r="G261" s="17">
        <v>544840</v>
      </c>
      <c r="H261" s="19">
        <v>212.18</v>
      </c>
      <c r="I261" s="17">
        <f t="shared" si="14"/>
        <v>1156033</v>
      </c>
      <c r="J261" s="17">
        <f t="shared" si="15"/>
        <v>2568</v>
      </c>
    </row>
    <row r="262" spans="1:10" ht="16.8">
      <c r="A262" s="7" t="s">
        <v>295</v>
      </c>
      <c r="B262" s="7" t="s">
        <v>94</v>
      </c>
      <c r="C262" s="17">
        <v>834117209</v>
      </c>
      <c r="D262" s="17">
        <v>0</v>
      </c>
      <c r="E262" s="17">
        <f t="shared" ref="E262:E299" si="16">C262+D262</f>
        <v>834117209</v>
      </c>
      <c r="F262" s="18">
        <f t="shared" ref="F262:F299" si="17">ROUND((G262/E262)*1000,5)</f>
        <v>2.8473199999999999</v>
      </c>
      <c r="G262" s="17">
        <v>2375000</v>
      </c>
      <c r="H262" s="19">
        <v>748.48</v>
      </c>
      <c r="I262" s="17">
        <f t="shared" ref="I262:I299" si="18">ROUND(E262/H262,0)</f>
        <v>1114415</v>
      </c>
      <c r="J262" s="17">
        <f t="shared" ref="J262:J299" si="19">ROUND(G262/H262,0)</f>
        <v>3173</v>
      </c>
    </row>
    <row r="263" spans="1:10" ht="16.8">
      <c r="A263" s="7" t="s">
        <v>296</v>
      </c>
      <c r="B263" s="7" t="s">
        <v>533</v>
      </c>
      <c r="C263" s="17">
        <v>180314328</v>
      </c>
      <c r="D263" s="17">
        <v>92995</v>
      </c>
      <c r="E263" s="17">
        <f t="shared" si="16"/>
        <v>180407323</v>
      </c>
      <c r="F263" s="18">
        <f t="shared" si="17"/>
        <v>3.1175700000000002</v>
      </c>
      <c r="G263" s="17">
        <v>562433</v>
      </c>
      <c r="H263" s="19">
        <v>270.49</v>
      </c>
      <c r="I263" s="17">
        <f t="shared" si="18"/>
        <v>666965</v>
      </c>
      <c r="J263" s="17">
        <f t="shared" si="19"/>
        <v>2079</v>
      </c>
    </row>
    <row r="264" spans="1:10" ht="16.8">
      <c r="A264" s="7" t="s">
        <v>297</v>
      </c>
      <c r="B264" s="7" t="s">
        <v>534</v>
      </c>
      <c r="C264" s="17">
        <v>390532312</v>
      </c>
      <c r="D264" s="17">
        <v>0</v>
      </c>
      <c r="E264" s="17">
        <f t="shared" si="16"/>
        <v>390532312</v>
      </c>
      <c r="F264" s="18">
        <f t="shared" si="17"/>
        <v>1.5107600000000001</v>
      </c>
      <c r="G264" s="17">
        <v>590000</v>
      </c>
      <c r="H264" s="19">
        <v>258.61</v>
      </c>
      <c r="I264" s="17">
        <f t="shared" si="18"/>
        <v>1510121</v>
      </c>
      <c r="J264" s="17">
        <f t="shared" si="19"/>
        <v>2281</v>
      </c>
    </row>
    <row r="265" spans="1:10" ht="16.8">
      <c r="A265" s="7" t="s">
        <v>299</v>
      </c>
      <c r="B265" s="7" t="s">
        <v>536</v>
      </c>
      <c r="C265" s="17">
        <v>17607498730</v>
      </c>
      <c r="D265" s="17">
        <v>3730936</v>
      </c>
      <c r="E265" s="17">
        <f t="shared" si="16"/>
        <v>17611229666</v>
      </c>
      <c r="F265" s="18">
        <f t="shared" si="17"/>
        <v>1.6946300000000001</v>
      </c>
      <c r="G265" s="17">
        <v>29844511</v>
      </c>
      <c r="H265" s="19">
        <v>11585.9</v>
      </c>
      <c r="I265" s="17">
        <f t="shared" si="18"/>
        <v>1520057</v>
      </c>
      <c r="J265" s="17">
        <f t="shared" si="19"/>
        <v>2576</v>
      </c>
    </row>
    <row r="266" spans="1:10" ht="16.8">
      <c r="A266" s="7" t="s">
        <v>300</v>
      </c>
      <c r="B266" s="7" t="s">
        <v>537</v>
      </c>
      <c r="C266" s="17">
        <v>5251959769</v>
      </c>
      <c r="D266" s="17">
        <v>650600</v>
      </c>
      <c r="E266" s="17">
        <f t="shared" si="16"/>
        <v>5252610369</v>
      </c>
      <c r="F266" s="18">
        <f t="shared" si="17"/>
        <v>2.9242599999999999</v>
      </c>
      <c r="G266" s="17">
        <v>15360000</v>
      </c>
      <c r="H266" s="19">
        <v>4991.2299999999996</v>
      </c>
      <c r="I266" s="17">
        <f t="shared" si="18"/>
        <v>1052368</v>
      </c>
      <c r="J266" s="17">
        <f t="shared" si="19"/>
        <v>3077</v>
      </c>
    </row>
    <row r="267" spans="1:10" ht="16.8">
      <c r="A267" s="7" t="s">
        <v>301</v>
      </c>
      <c r="B267" s="7" t="s">
        <v>538</v>
      </c>
      <c r="C267" s="17">
        <v>4763219740</v>
      </c>
      <c r="D267" s="17">
        <v>271120</v>
      </c>
      <c r="E267" s="17">
        <f t="shared" si="16"/>
        <v>4763490860</v>
      </c>
      <c r="F267" s="18">
        <f t="shared" si="17"/>
        <v>1.1952400000000001</v>
      </c>
      <c r="G267" s="17">
        <v>5693501</v>
      </c>
      <c r="H267" s="19">
        <v>2215.38</v>
      </c>
      <c r="I267" s="17">
        <f t="shared" si="18"/>
        <v>2150191</v>
      </c>
      <c r="J267" s="17">
        <f t="shared" si="19"/>
        <v>2570</v>
      </c>
    </row>
    <row r="268" spans="1:10" ht="16.8">
      <c r="A268" s="7" t="s">
        <v>302</v>
      </c>
      <c r="B268" s="7" t="s">
        <v>539</v>
      </c>
      <c r="C268" s="17">
        <v>2859208647</v>
      </c>
      <c r="D268" s="17">
        <v>186744</v>
      </c>
      <c r="E268" s="17">
        <f t="shared" si="16"/>
        <v>2859395391</v>
      </c>
      <c r="F268" s="18">
        <f t="shared" si="17"/>
        <v>1.78359</v>
      </c>
      <c r="G268" s="17">
        <v>5100000</v>
      </c>
      <c r="H268" s="19">
        <v>3360.47</v>
      </c>
      <c r="I268" s="17">
        <f t="shared" si="18"/>
        <v>850892</v>
      </c>
      <c r="J268" s="17">
        <f t="shared" si="19"/>
        <v>1518</v>
      </c>
    </row>
    <row r="269" spans="1:10" ht="16.8">
      <c r="A269" s="7" t="s">
        <v>303</v>
      </c>
      <c r="B269" s="7" t="s">
        <v>540</v>
      </c>
      <c r="C269" s="17">
        <v>1452997943</v>
      </c>
      <c r="D269" s="17">
        <v>112036</v>
      </c>
      <c r="E269" s="17">
        <f t="shared" si="16"/>
        <v>1453109979</v>
      </c>
      <c r="F269" s="18">
        <f t="shared" si="17"/>
        <v>2.92476</v>
      </c>
      <c r="G269" s="17">
        <v>4250000</v>
      </c>
      <c r="H269" s="19">
        <v>1728</v>
      </c>
      <c r="I269" s="17">
        <f t="shared" si="18"/>
        <v>840920</v>
      </c>
      <c r="J269" s="17">
        <f t="shared" si="19"/>
        <v>2459</v>
      </c>
    </row>
    <row r="270" spans="1:10" ht="16.8">
      <c r="A270" s="7" t="s">
        <v>304</v>
      </c>
      <c r="B270" s="7" t="s">
        <v>541</v>
      </c>
      <c r="C270" s="17">
        <v>1168907083</v>
      </c>
      <c r="D270" s="17">
        <v>3644353</v>
      </c>
      <c r="E270" s="17">
        <f t="shared" si="16"/>
        <v>1172551436</v>
      </c>
      <c r="F270" s="18">
        <f t="shared" si="17"/>
        <v>1.7056800000000001</v>
      </c>
      <c r="G270" s="17">
        <v>2000000</v>
      </c>
      <c r="H270" s="19">
        <v>1798.55</v>
      </c>
      <c r="I270" s="17">
        <f t="shared" si="18"/>
        <v>651943</v>
      </c>
      <c r="J270" s="17">
        <f t="shared" si="19"/>
        <v>1112</v>
      </c>
    </row>
    <row r="271" spans="1:10" ht="16.8">
      <c r="A271" s="7" t="s">
        <v>305</v>
      </c>
      <c r="B271" s="7" t="s">
        <v>542</v>
      </c>
      <c r="C271" s="17">
        <v>1968186991</v>
      </c>
      <c r="D271" s="17">
        <v>45400937</v>
      </c>
      <c r="E271" s="17">
        <f t="shared" si="16"/>
        <v>2013587928</v>
      </c>
      <c r="F271" s="18">
        <f t="shared" si="17"/>
        <v>2.3341400000000001</v>
      </c>
      <c r="G271" s="17">
        <v>4700000</v>
      </c>
      <c r="H271" s="19">
        <v>1830.26</v>
      </c>
      <c r="I271" s="17">
        <f t="shared" si="18"/>
        <v>1100165</v>
      </c>
      <c r="J271" s="17">
        <f t="shared" si="19"/>
        <v>2568</v>
      </c>
    </row>
    <row r="272" spans="1:10" ht="16.8">
      <c r="A272" s="7" t="s">
        <v>307</v>
      </c>
      <c r="B272" s="7" t="s">
        <v>575</v>
      </c>
      <c r="C272" s="17">
        <v>224860872</v>
      </c>
      <c r="D272" s="17">
        <v>0</v>
      </c>
      <c r="E272" s="17">
        <f t="shared" si="16"/>
        <v>224860872</v>
      </c>
      <c r="F272" s="18">
        <f t="shared" si="17"/>
        <v>0.75319000000000003</v>
      </c>
      <c r="G272" s="17">
        <v>169363</v>
      </c>
      <c r="H272" s="19">
        <v>65.900000000000006</v>
      </c>
      <c r="I272" s="17">
        <f t="shared" si="18"/>
        <v>3412153</v>
      </c>
      <c r="J272" s="17">
        <f t="shared" si="19"/>
        <v>2570</v>
      </c>
    </row>
    <row r="273" spans="1:10" ht="16.8">
      <c r="A273" s="7" t="s">
        <v>316</v>
      </c>
      <c r="B273" s="7" t="s">
        <v>550</v>
      </c>
      <c r="C273" s="17">
        <v>48860415</v>
      </c>
      <c r="D273" s="17">
        <v>0</v>
      </c>
      <c r="E273" s="17">
        <f t="shared" si="16"/>
        <v>48860415</v>
      </c>
      <c r="F273" s="18">
        <f t="shared" si="17"/>
        <v>1.7396499999999999</v>
      </c>
      <c r="G273" s="17">
        <v>85000</v>
      </c>
      <c r="H273" s="19">
        <v>48</v>
      </c>
      <c r="I273" s="17">
        <f t="shared" si="18"/>
        <v>1017925</v>
      </c>
      <c r="J273" s="17">
        <f t="shared" si="19"/>
        <v>1771</v>
      </c>
    </row>
    <row r="274" spans="1:10" ht="16.8">
      <c r="A274" s="7" t="s">
        <v>308</v>
      </c>
      <c r="B274" s="7" t="s">
        <v>544</v>
      </c>
      <c r="C274" s="17">
        <v>79751857</v>
      </c>
      <c r="D274" s="17">
        <v>227796</v>
      </c>
      <c r="E274" s="17">
        <f t="shared" si="16"/>
        <v>79979653</v>
      </c>
      <c r="F274" s="18">
        <f t="shared" si="17"/>
        <v>1.5879000000000001</v>
      </c>
      <c r="G274" s="17">
        <v>127000</v>
      </c>
      <c r="H274" s="19">
        <v>196.13</v>
      </c>
      <c r="I274" s="17">
        <f t="shared" si="18"/>
        <v>407789</v>
      </c>
      <c r="J274" s="17">
        <f t="shared" si="19"/>
        <v>648</v>
      </c>
    </row>
    <row r="275" spans="1:10" ht="16.8">
      <c r="A275" s="7" t="s">
        <v>306</v>
      </c>
      <c r="B275" s="7" t="s">
        <v>543</v>
      </c>
      <c r="C275" s="17">
        <v>2446249414</v>
      </c>
      <c r="D275" s="17">
        <v>0</v>
      </c>
      <c r="E275" s="17">
        <f t="shared" si="16"/>
        <v>2446249414</v>
      </c>
      <c r="F275" s="18">
        <f t="shared" si="17"/>
        <v>2.2483399999999998</v>
      </c>
      <c r="G275" s="17">
        <v>5500000</v>
      </c>
      <c r="H275" s="19">
        <v>2813.42</v>
      </c>
      <c r="I275" s="17">
        <f t="shared" si="18"/>
        <v>869493</v>
      </c>
      <c r="J275" s="17">
        <f t="shared" si="19"/>
        <v>1955</v>
      </c>
    </row>
    <row r="276" spans="1:10" ht="16.8">
      <c r="A276" s="7" t="s">
        <v>309</v>
      </c>
      <c r="B276" s="7" t="s">
        <v>545</v>
      </c>
      <c r="C276" s="17">
        <v>442429728</v>
      </c>
      <c r="D276" s="17">
        <v>0</v>
      </c>
      <c r="E276" s="17">
        <f t="shared" si="16"/>
        <v>442429728</v>
      </c>
      <c r="F276" s="18">
        <f t="shared" si="17"/>
        <v>1.6951799999999999</v>
      </c>
      <c r="G276" s="17">
        <v>750000</v>
      </c>
      <c r="H276" s="19">
        <v>540.59</v>
      </c>
      <c r="I276" s="17">
        <f t="shared" si="18"/>
        <v>818420</v>
      </c>
      <c r="J276" s="17">
        <f t="shared" si="19"/>
        <v>1387</v>
      </c>
    </row>
    <row r="277" spans="1:10" ht="16.8">
      <c r="A277" s="7" t="s">
        <v>310</v>
      </c>
      <c r="B277" s="7" t="s">
        <v>546</v>
      </c>
      <c r="C277" s="17">
        <v>151534839</v>
      </c>
      <c r="D277" s="17">
        <v>0</v>
      </c>
      <c r="E277" s="17">
        <f t="shared" si="16"/>
        <v>151534839</v>
      </c>
      <c r="F277" s="18">
        <f t="shared" si="17"/>
        <v>1.7817700000000001</v>
      </c>
      <c r="G277" s="17">
        <v>270000</v>
      </c>
      <c r="H277" s="19">
        <v>183.14</v>
      </c>
      <c r="I277" s="17">
        <f t="shared" si="18"/>
        <v>827426</v>
      </c>
      <c r="J277" s="17">
        <f t="shared" si="19"/>
        <v>1474</v>
      </c>
    </row>
    <row r="278" spans="1:10" ht="16.8">
      <c r="A278" s="7" t="s">
        <v>311</v>
      </c>
      <c r="B278" s="7" t="s">
        <v>115</v>
      </c>
      <c r="C278" s="17">
        <v>87661475</v>
      </c>
      <c r="D278" s="17">
        <v>0</v>
      </c>
      <c r="E278" s="17">
        <f t="shared" si="16"/>
        <v>87661475</v>
      </c>
      <c r="F278" s="18">
        <f t="shared" si="17"/>
        <v>1.8822399999999999</v>
      </c>
      <c r="G278" s="17">
        <v>165000</v>
      </c>
      <c r="H278" s="19">
        <v>121.99</v>
      </c>
      <c r="I278" s="17">
        <f t="shared" si="18"/>
        <v>718596</v>
      </c>
      <c r="J278" s="17">
        <f t="shared" si="19"/>
        <v>1353</v>
      </c>
    </row>
    <row r="279" spans="1:10" ht="16.8">
      <c r="A279" s="7" t="s">
        <v>312</v>
      </c>
      <c r="B279" s="7" t="s">
        <v>547</v>
      </c>
      <c r="C279" s="17">
        <v>43365013</v>
      </c>
      <c r="D279" s="17">
        <v>0</v>
      </c>
      <c r="E279" s="17">
        <f t="shared" si="16"/>
        <v>43365013</v>
      </c>
      <c r="F279" s="18">
        <f t="shared" si="17"/>
        <v>2.53661</v>
      </c>
      <c r="G279" s="17">
        <v>110000</v>
      </c>
      <c r="H279" s="19">
        <v>54.9</v>
      </c>
      <c r="I279" s="17">
        <f t="shared" si="18"/>
        <v>789891</v>
      </c>
      <c r="J279" s="17">
        <f t="shared" si="19"/>
        <v>2004</v>
      </c>
    </row>
    <row r="280" spans="1:10" ht="16.8">
      <c r="A280" s="7" t="s">
        <v>317</v>
      </c>
      <c r="B280" s="7" t="s">
        <v>551</v>
      </c>
      <c r="C280" s="17">
        <v>166718969</v>
      </c>
      <c r="D280" s="17">
        <v>0</v>
      </c>
      <c r="E280" s="17">
        <f t="shared" si="16"/>
        <v>166718969</v>
      </c>
      <c r="F280" s="18">
        <f t="shared" si="17"/>
        <v>2.2492899999999998</v>
      </c>
      <c r="G280" s="17">
        <v>375000</v>
      </c>
      <c r="H280" s="19">
        <v>176.24</v>
      </c>
      <c r="I280" s="17">
        <f t="shared" si="18"/>
        <v>945977</v>
      </c>
      <c r="J280" s="17">
        <f t="shared" si="19"/>
        <v>2128</v>
      </c>
    </row>
    <row r="281" spans="1:10" ht="16.8">
      <c r="A281" s="7" t="s">
        <v>313</v>
      </c>
      <c r="B281" s="7" t="s">
        <v>548</v>
      </c>
      <c r="C281" s="17">
        <v>130866073</v>
      </c>
      <c r="D281" s="17">
        <v>0</v>
      </c>
      <c r="E281" s="17">
        <f t="shared" si="16"/>
        <v>130866073</v>
      </c>
      <c r="F281" s="18">
        <f t="shared" si="17"/>
        <v>1.63391</v>
      </c>
      <c r="G281" s="17">
        <v>213824</v>
      </c>
      <c r="H281" s="19">
        <v>84.5</v>
      </c>
      <c r="I281" s="17">
        <f t="shared" si="18"/>
        <v>1548711</v>
      </c>
      <c r="J281" s="17">
        <f t="shared" si="19"/>
        <v>2530</v>
      </c>
    </row>
    <row r="282" spans="1:10" ht="16.8">
      <c r="A282" s="7" t="s">
        <v>314</v>
      </c>
      <c r="B282" s="7" t="s">
        <v>549</v>
      </c>
      <c r="C282" s="17">
        <v>178577371</v>
      </c>
      <c r="D282" s="17">
        <v>96645</v>
      </c>
      <c r="E282" s="17">
        <f t="shared" si="16"/>
        <v>178674016</v>
      </c>
      <c r="F282" s="18">
        <f t="shared" si="17"/>
        <v>1.8749199999999999</v>
      </c>
      <c r="G282" s="17">
        <v>335000</v>
      </c>
      <c r="H282" s="19">
        <v>184.68</v>
      </c>
      <c r="I282" s="17">
        <f t="shared" si="18"/>
        <v>967479</v>
      </c>
      <c r="J282" s="17">
        <f t="shared" si="19"/>
        <v>1814</v>
      </c>
    </row>
    <row r="283" spans="1:10" ht="16.8">
      <c r="A283" s="7" t="s">
        <v>315</v>
      </c>
      <c r="B283" s="7" t="s">
        <v>576</v>
      </c>
      <c r="C283" s="17">
        <v>230387178</v>
      </c>
      <c r="D283" s="17">
        <v>0</v>
      </c>
      <c r="E283" s="17">
        <f t="shared" si="16"/>
        <v>230387178</v>
      </c>
      <c r="F283" s="18">
        <f t="shared" si="17"/>
        <v>1.63561</v>
      </c>
      <c r="G283" s="17">
        <v>376824</v>
      </c>
      <c r="H283" s="19">
        <v>146.91</v>
      </c>
      <c r="I283" s="17">
        <f t="shared" si="18"/>
        <v>1568220</v>
      </c>
      <c r="J283" s="17">
        <f t="shared" si="19"/>
        <v>2565</v>
      </c>
    </row>
    <row r="284" spans="1:10" ht="16.8">
      <c r="A284" s="7" t="s">
        <v>318</v>
      </c>
      <c r="B284" s="7" t="s">
        <v>552</v>
      </c>
      <c r="C284" s="17">
        <v>170590874</v>
      </c>
      <c r="D284" s="17">
        <v>0</v>
      </c>
      <c r="E284" s="17">
        <f t="shared" si="16"/>
        <v>170590874</v>
      </c>
      <c r="F284" s="18">
        <f t="shared" si="17"/>
        <v>1.8168</v>
      </c>
      <c r="G284" s="17">
        <v>309929</v>
      </c>
      <c r="H284" s="19">
        <v>120.83</v>
      </c>
      <c r="I284" s="17">
        <f t="shared" si="18"/>
        <v>1411825</v>
      </c>
      <c r="J284" s="17">
        <f t="shared" si="19"/>
        <v>2565</v>
      </c>
    </row>
    <row r="285" spans="1:10" ht="16.8">
      <c r="A285" s="7" t="s">
        <v>323</v>
      </c>
      <c r="B285" s="7" t="s">
        <v>556</v>
      </c>
      <c r="C285" s="17">
        <v>551627045</v>
      </c>
      <c r="D285" s="17">
        <v>0</v>
      </c>
      <c r="E285" s="17">
        <f t="shared" si="16"/>
        <v>551627045</v>
      </c>
      <c r="F285" s="18">
        <f t="shared" si="17"/>
        <v>1.6723300000000001</v>
      </c>
      <c r="G285" s="17">
        <v>922500</v>
      </c>
      <c r="H285" s="19">
        <v>804.27</v>
      </c>
      <c r="I285" s="17">
        <f t="shared" si="18"/>
        <v>685873</v>
      </c>
      <c r="J285" s="17">
        <f t="shared" si="19"/>
        <v>1147</v>
      </c>
    </row>
    <row r="286" spans="1:10" ht="16.8">
      <c r="A286" s="7" t="s">
        <v>319</v>
      </c>
      <c r="B286" s="7" t="s">
        <v>553</v>
      </c>
      <c r="C286" s="17">
        <v>1010396549</v>
      </c>
      <c r="D286" s="17">
        <v>5539316.5</v>
      </c>
      <c r="E286" s="17">
        <f t="shared" si="16"/>
        <v>1015935865.5</v>
      </c>
      <c r="F286" s="18">
        <f t="shared" si="17"/>
        <v>3.19902</v>
      </c>
      <c r="G286" s="17">
        <v>3250000</v>
      </c>
      <c r="H286" s="19">
        <v>1241.03</v>
      </c>
      <c r="I286" s="17">
        <f t="shared" si="18"/>
        <v>818623</v>
      </c>
      <c r="J286" s="17">
        <f t="shared" si="19"/>
        <v>2619</v>
      </c>
    </row>
    <row r="287" spans="1:10" ht="16.8">
      <c r="A287" s="7" t="s">
        <v>320</v>
      </c>
      <c r="B287" s="7" t="s">
        <v>63</v>
      </c>
      <c r="C287" s="17">
        <v>5679962162</v>
      </c>
      <c r="D287" s="17">
        <v>0</v>
      </c>
      <c r="E287" s="17">
        <f t="shared" si="16"/>
        <v>5679962162</v>
      </c>
      <c r="F287" s="18">
        <f t="shared" si="17"/>
        <v>2.5704400000000001</v>
      </c>
      <c r="G287" s="17">
        <v>14600000</v>
      </c>
      <c r="H287" s="19">
        <v>15851.45</v>
      </c>
      <c r="I287" s="17">
        <f t="shared" si="18"/>
        <v>358324</v>
      </c>
      <c r="J287" s="17">
        <f t="shared" si="19"/>
        <v>921</v>
      </c>
    </row>
    <row r="288" spans="1:10" ht="16.8">
      <c r="A288" s="7" t="s">
        <v>324</v>
      </c>
      <c r="B288" s="7" t="s">
        <v>564</v>
      </c>
      <c r="C288" s="17">
        <v>1840586220</v>
      </c>
      <c r="D288" s="17">
        <v>0</v>
      </c>
      <c r="E288" s="17">
        <f t="shared" si="16"/>
        <v>1840586220</v>
      </c>
      <c r="F288" s="18">
        <f t="shared" si="17"/>
        <v>1.95699</v>
      </c>
      <c r="G288" s="17">
        <v>3602000</v>
      </c>
      <c r="H288" s="19">
        <v>3193.06</v>
      </c>
      <c r="I288" s="17">
        <f t="shared" si="18"/>
        <v>576433</v>
      </c>
      <c r="J288" s="17">
        <f t="shared" si="19"/>
        <v>1128</v>
      </c>
    </row>
    <row r="289" spans="1:16" ht="16.8">
      <c r="A289" s="7" t="s">
        <v>331</v>
      </c>
      <c r="B289" s="7" t="s">
        <v>562</v>
      </c>
      <c r="C289" s="17">
        <v>2024473808</v>
      </c>
      <c r="D289" s="17">
        <v>92966</v>
      </c>
      <c r="E289" s="17">
        <f t="shared" si="16"/>
        <v>2024566774</v>
      </c>
      <c r="F289" s="18">
        <f t="shared" si="17"/>
        <v>1.5298099999999999</v>
      </c>
      <c r="G289" s="17">
        <v>3097205</v>
      </c>
      <c r="H289" s="19">
        <v>3631.95</v>
      </c>
      <c r="I289" s="17">
        <f t="shared" si="18"/>
        <v>557432</v>
      </c>
      <c r="J289" s="17">
        <f t="shared" si="19"/>
        <v>853</v>
      </c>
    </row>
    <row r="290" spans="1:16" ht="16.8">
      <c r="A290" s="7" t="s">
        <v>321</v>
      </c>
      <c r="B290" s="7" t="s">
        <v>554</v>
      </c>
      <c r="C290" s="17">
        <v>222828572</v>
      </c>
      <c r="D290" s="17">
        <v>0</v>
      </c>
      <c r="E290" s="17">
        <f t="shared" si="16"/>
        <v>222828572</v>
      </c>
      <c r="F290" s="18">
        <f t="shared" si="17"/>
        <v>1.45852</v>
      </c>
      <c r="G290" s="17">
        <v>325000</v>
      </c>
      <c r="H290" s="19">
        <v>827.09</v>
      </c>
      <c r="I290" s="17">
        <f t="shared" si="18"/>
        <v>269413</v>
      </c>
      <c r="J290" s="17">
        <f t="shared" si="19"/>
        <v>393</v>
      </c>
    </row>
    <row r="291" spans="1:16" ht="16.8">
      <c r="A291" s="7" t="s">
        <v>325</v>
      </c>
      <c r="B291" s="7" t="s">
        <v>557</v>
      </c>
      <c r="C291" s="17">
        <v>970856846</v>
      </c>
      <c r="D291" s="17">
        <v>0</v>
      </c>
      <c r="E291" s="17">
        <f t="shared" si="16"/>
        <v>970856846</v>
      </c>
      <c r="F291" s="18">
        <f t="shared" si="17"/>
        <v>1.77678</v>
      </c>
      <c r="G291" s="17">
        <v>1725000</v>
      </c>
      <c r="H291" s="19">
        <v>3587.59</v>
      </c>
      <c r="I291" s="17">
        <f t="shared" si="18"/>
        <v>270615</v>
      </c>
      <c r="J291" s="17">
        <f t="shared" si="19"/>
        <v>481</v>
      </c>
    </row>
    <row r="292" spans="1:16" ht="16.8">
      <c r="A292" s="7" t="s">
        <v>322</v>
      </c>
      <c r="B292" s="7" t="s">
        <v>555</v>
      </c>
      <c r="C292" s="17">
        <v>1612896423</v>
      </c>
      <c r="D292" s="17">
        <v>0</v>
      </c>
      <c r="E292" s="17">
        <f t="shared" si="16"/>
        <v>1612896423</v>
      </c>
      <c r="F292" s="18">
        <f t="shared" si="17"/>
        <v>1.60141</v>
      </c>
      <c r="G292" s="17">
        <v>2582904</v>
      </c>
      <c r="H292" s="19">
        <v>6694.32</v>
      </c>
      <c r="I292" s="17">
        <f t="shared" si="18"/>
        <v>240935</v>
      </c>
      <c r="J292" s="17">
        <f t="shared" si="19"/>
        <v>386</v>
      </c>
    </row>
    <row r="293" spans="1:16" ht="16.8">
      <c r="A293" s="7" t="s">
        <v>56</v>
      </c>
      <c r="B293" s="7" t="s">
        <v>57</v>
      </c>
      <c r="C293" s="17">
        <v>686626500</v>
      </c>
      <c r="D293" s="17">
        <v>0</v>
      </c>
      <c r="E293" s="17">
        <f t="shared" si="16"/>
        <v>686626500</v>
      </c>
      <c r="F293" s="18">
        <f t="shared" si="17"/>
        <v>1.9806999999999999</v>
      </c>
      <c r="G293" s="17">
        <v>1360000</v>
      </c>
      <c r="H293" s="19">
        <v>4180.8500000000004</v>
      </c>
      <c r="I293" s="17">
        <f t="shared" si="18"/>
        <v>164231</v>
      </c>
      <c r="J293" s="17">
        <f t="shared" si="19"/>
        <v>325</v>
      </c>
    </row>
    <row r="294" spans="1:16" ht="16.8">
      <c r="A294" s="7" t="s">
        <v>332</v>
      </c>
      <c r="B294" s="7" t="s">
        <v>563</v>
      </c>
      <c r="C294" s="17">
        <v>588217247</v>
      </c>
      <c r="D294" s="17">
        <v>392399</v>
      </c>
      <c r="E294" s="17">
        <f t="shared" si="16"/>
        <v>588609646</v>
      </c>
      <c r="F294" s="18">
        <f t="shared" si="17"/>
        <v>1.9537599999999999</v>
      </c>
      <c r="G294" s="17">
        <v>1150000</v>
      </c>
      <c r="H294" s="19">
        <v>1123.95</v>
      </c>
      <c r="I294" s="17">
        <f t="shared" si="18"/>
        <v>523697</v>
      </c>
      <c r="J294" s="17">
        <f t="shared" si="19"/>
        <v>1023</v>
      </c>
    </row>
    <row r="295" spans="1:16" ht="16.8">
      <c r="A295" s="7" t="s">
        <v>326</v>
      </c>
      <c r="B295" s="7" t="s">
        <v>558</v>
      </c>
      <c r="C295" s="17">
        <v>382508348</v>
      </c>
      <c r="D295" s="17">
        <v>0</v>
      </c>
      <c r="E295" s="17">
        <f t="shared" si="16"/>
        <v>382508348</v>
      </c>
      <c r="F295" s="18">
        <f t="shared" si="17"/>
        <v>1.6365700000000001</v>
      </c>
      <c r="G295" s="17">
        <v>626000</v>
      </c>
      <c r="H295" s="19">
        <v>1443.61</v>
      </c>
      <c r="I295" s="17">
        <f t="shared" si="18"/>
        <v>264967</v>
      </c>
      <c r="J295" s="17">
        <f t="shared" si="19"/>
        <v>434</v>
      </c>
    </row>
    <row r="296" spans="1:16" ht="16.8">
      <c r="A296" s="7" t="s">
        <v>327</v>
      </c>
      <c r="B296" s="7" t="s">
        <v>559</v>
      </c>
      <c r="C296" s="17">
        <v>515770322</v>
      </c>
      <c r="D296" s="17">
        <v>0</v>
      </c>
      <c r="E296" s="17">
        <f t="shared" si="16"/>
        <v>515770322</v>
      </c>
      <c r="F296" s="18">
        <f t="shared" si="17"/>
        <v>1.7449600000000001</v>
      </c>
      <c r="G296" s="17">
        <v>900000</v>
      </c>
      <c r="H296" s="19">
        <v>1286.54</v>
      </c>
      <c r="I296" s="17">
        <f t="shared" si="18"/>
        <v>400897</v>
      </c>
      <c r="J296" s="17">
        <f t="shared" si="19"/>
        <v>700</v>
      </c>
    </row>
    <row r="297" spans="1:16" ht="16.8">
      <c r="A297" s="7" t="s">
        <v>328</v>
      </c>
      <c r="B297" s="7" t="s">
        <v>560</v>
      </c>
      <c r="C297" s="17">
        <v>777938209</v>
      </c>
      <c r="D297" s="17">
        <v>0</v>
      </c>
      <c r="E297" s="17">
        <f t="shared" si="16"/>
        <v>777938209</v>
      </c>
      <c r="F297" s="18">
        <f t="shared" si="17"/>
        <v>1.54254</v>
      </c>
      <c r="G297" s="17">
        <v>1200000</v>
      </c>
      <c r="H297" s="19">
        <v>3347.65</v>
      </c>
      <c r="I297" s="17">
        <f t="shared" si="18"/>
        <v>232383</v>
      </c>
      <c r="J297" s="17">
        <f t="shared" si="19"/>
        <v>358</v>
      </c>
    </row>
    <row r="298" spans="1:16" ht="16.8">
      <c r="A298" s="7" t="s">
        <v>329</v>
      </c>
      <c r="B298" s="7" t="s">
        <v>565</v>
      </c>
      <c r="C298" s="17">
        <v>3390229903</v>
      </c>
      <c r="D298" s="17">
        <v>1788380</v>
      </c>
      <c r="E298" s="17">
        <f t="shared" si="16"/>
        <v>3392018283</v>
      </c>
      <c r="F298" s="18">
        <f t="shared" si="17"/>
        <v>1.7587200000000001</v>
      </c>
      <c r="G298" s="17">
        <v>5965626</v>
      </c>
      <c r="H298" s="19">
        <v>5296.52</v>
      </c>
      <c r="I298" s="17">
        <f t="shared" si="18"/>
        <v>640424</v>
      </c>
      <c r="J298" s="17">
        <f t="shared" si="19"/>
        <v>1126</v>
      </c>
    </row>
    <row r="299" spans="1:16" ht="16.8">
      <c r="A299" s="7" t="s">
        <v>330</v>
      </c>
      <c r="B299" s="7" t="s">
        <v>561</v>
      </c>
      <c r="C299" s="17">
        <v>190896537</v>
      </c>
      <c r="D299" s="17">
        <v>1386101</v>
      </c>
      <c r="E299" s="17">
        <f t="shared" si="16"/>
        <v>192282638</v>
      </c>
      <c r="F299" s="18">
        <f t="shared" si="17"/>
        <v>1.31057</v>
      </c>
      <c r="G299" s="17">
        <v>252000</v>
      </c>
      <c r="H299" s="19">
        <v>888.52</v>
      </c>
      <c r="I299" s="17">
        <f t="shared" si="18"/>
        <v>216408</v>
      </c>
      <c r="J299" s="17">
        <f t="shared" si="19"/>
        <v>284</v>
      </c>
    </row>
    <row r="300" spans="1:16" s="7" customFormat="1" ht="16.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5"/>
      <c r="L300"/>
      <c r="M300"/>
      <c r="N300"/>
      <c r="O300"/>
      <c r="P300"/>
    </row>
    <row r="301" spans="1:16" s="7" customFormat="1" ht="16.8">
      <c r="E301" s="10"/>
      <c r="J301" s="9"/>
      <c r="K301" s="5"/>
      <c r="L301"/>
      <c r="M301"/>
      <c r="N301"/>
      <c r="O301"/>
      <c r="P301"/>
    </row>
    <row r="302" spans="1:16" ht="16.8">
      <c r="C302" s="7"/>
      <c r="D302" s="11"/>
      <c r="E302" s="11"/>
      <c r="F302" s="11"/>
      <c r="G302" s="11"/>
      <c r="H302" s="11"/>
      <c r="I302" s="8"/>
      <c r="J302" s="8"/>
    </row>
    <row r="303" spans="1:16" ht="16.8">
      <c r="C303" s="7"/>
      <c r="D303" s="7"/>
      <c r="E303" s="7"/>
      <c r="F303" s="7"/>
      <c r="G303" s="7"/>
      <c r="H303" s="7"/>
      <c r="I303" s="8"/>
      <c r="J303" s="8"/>
    </row>
  </sheetData>
  <phoneticPr fontId="0" type="noConversion"/>
  <printOptions horizontalCentered="1"/>
  <pageMargins left="0.9" right="0.9" top="0.93" bottom="0.81" header="0.5" footer="0.5"/>
  <pageSetup scale="69" fitToHeight="8" orientation="landscape" horizontalDpi="1200" verticalDpi="1200" r:id="rId1"/>
  <headerFooter differentFirst="1">
    <oddHeader>&amp;C&amp;"Segoe UI,Bold"&amp;22General Fund and Enrichment Levies Collectible in 2020</oddHeader>
    <oddFooter>&amp;Rp.&amp;P│</oddFooter>
  </headerFooter>
  <rowBreaks count="1" manualBreakCount="1">
    <brk id="263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1061(20)Table</vt:lpstr>
      <vt:lpstr>'1061(20)Table'!Print_Area</vt:lpstr>
      <vt:lpstr>'1061(20)Table'!Print_Titles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1061 Report</dc:title>
  <dc:creator>Melissa Jarmon</dc:creator>
  <cp:keywords>2020 Levy;1061;2020 Election Year</cp:keywords>
  <cp:lastModifiedBy>Melissa Jarmon</cp:lastModifiedBy>
  <cp:lastPrinted>2021-11-01T16:08:26Z</cp:lastPrinted>
  <dcterms:created xsi:type="dcterms:W3CDTF">2003-05-09T20:40:41Z</dcterms:created>
  <dcterms:modified xsi:type="dcterms:W3CDTF">2021-11-02T21:29:16Z</dcterms:modified>
</cp:coreProperties>
</file>