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pportionment\Apport\BULLETIN\PERS\2019-2020\FinalPSR\"/>
    </mc:Choice>
  </mc:AlternateContent>
  <bookViews>
    <workbookView xWindow="0" yWindow="0" windowWidth="25200" windowHeight="13140" tabRatio="604"/>
  </bookViews>
  <sheets>
    <sheet name="Table 46" sheetId="1" r:id="rId1"/>
  </sheets>
  <definedNames>
    <definedName name="_xlnm._FilterDatabase" localSheetId="0" hidden="1">'Table 46'!$A$9:$I$321</definedName>
    <definedName name="_xlnm.Print_Titles" localSheetId="0">'Table 46'!$1:$9</definedName>
  </definedNames>
  <calcPr calcId="162913"/>
</workbook>
</file>

<file path=xl/calcChain.xml><?xml version="1.0" encoding="utf-8"?>
<calcChain xmlns="http://schemas.openxmlformats.org/spreadsheetml/2006/main">
  <c r="I320" i="1" l="1"/>
  <c r="H320" i="1"/>
  <c r="F320" i="1"/>
  <c r="E320" i="1"/>
  <c r="I124" i="1"/>
  <c r="H124" i="1"/>
  <c r="F124" i="1"/>
  <c r="E124" i="1"/>
  <c r="I284" i="1" l="1"/>
  <c r="H284" i="1"/>
  <c r="F284" i="1"/>
  <c r="E284" i="1"/>
  <c r="I208" i="1"/>
  <c r="H208" i="1"/>
  <c r="F208" i="1"/>
  <c r="E208" i="1"/>
  <c r="I125" i="1"/>
  <c r="H125" i="1"/>
  <c r="F125" i="1"/>
  <c r="E125" i="1"/>
  <c r="I274" i="1" l="1"/>
  <c r="H274" i="1"/>
  <c r="F274" i="1"/>
  <c r="E274" i="1"/>
  <c r="I122" i="1"/>
  <c r="H122" i="1"/>
  <c r="F122" i="1"/>
  <c r="E122" i="1"/>
  <c r="I121" i="1"/>
  <c r="H121" i="1"/>
  <c r="F121" i="1"/>
  <c r="E121" i="1"/>
  <c r="I321" i="1"/>
  <c r="H321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3" i="1"/>
  <c r="H123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F321" i="1"/>
  <c r="E321" i="1"/>
  <c r="F319" i="1"/>
  <c r="E319" i="1"/>
  <c r="F318" i="1"/>
  <c r="E318" i="1"/>
  <c r="F317" i="1"/>
  <c r="E317" i="1"/>
  <c r="F316" i="1"/>
  <c r="E316" i="1"/>
  <c r="F315" i="1"/>
  <c r="E315" i="1"/>
  <c r="F314" i="1"/>
  <c r="E314" i="1"/>
  <c r="F313" i="1"/>
  <c r="E313" i="1"/>
  <c r="F312" i="1"/>
  <c r="E312" i="1"/>
  <c r="F311" i="1"/>
  <c r="E311" i="1"/>
  <c r="F310" i="1"/>
  <c r="E310" i="1"/>
  <c r="F309" i="1"/>
  <c r="E309" i="1"/>
  <c r="F308" i="1"/>
  <c r="E308" i="1"/>
  <c r="F307" i="1"/>
  <c r="E307" i="1"/>
  <c r="F306" i="1"/>
  <c r="E306" i="1"/>
  <c r="F305" i="1"/>
  <c r="E305" i="1"/>
  <c r="F304" i="1"/>
  <c r="E304" i="1"/>
  <c r="F303" i="1"/>
  <c r="E303" i="1"/>
  <c r="F302" i="1"/>
  <c r="E302" i="1"/>
  <c r="F301" i="1"/>
  <c r="E301" i="1"/>
  <c r="F300" i="1"/>
  <c r="E300" i="1"/>
  <c r="F299" i="1"/>
  <c r="E299" i="1"/>
  <c r="F298" i="1"/>
  <c r="E298" i="1"/>
  <c r="F297" i="1"/>
  <c r="E297" i="1"/>
  <c r="F296" i="1"/>
  <c r="E296" i="1"/>
  <c r="F295" i="1"/>
  <c r="E295" i="1"/>
  <c r="F294" i="1"/>
  <c r="E294" i="1"/>
  <c r="F293" i="1"/>
  <c r="E293" i="1"/>
  <c r="F292" i="1"/>
  <c r="E292" i="1"/>
  <c r="F291" i="1"/>
  <c r="E291" i="1"/>
  <c r="F290" i="1"/>
  <c r="E290" i="1"/>
  <c r="F289" i="1"/>
  <c r="E289" i="1"/>
  <c r="F288" i="1"/>
  <c r="E288" i="1"/>
  <c r="F287" i="1"/>
  <c r="E287" i="1"/>
  <c r="F286" i="1"/>
  <c r="E286" i="1"/>
  <c r="F285" i="1"/>
  <c r="E285" i="1"/>
  <c r="F283" i="1"/>
  <c r="E283" i="1"/>
  <c r="F282" i="1"/>
  <c r="E282" i="1"/>
  <c r="F281" i="1"/>
  <c r="E281" i="1"/>
  <c r="F280" i="1"/>
  <c r="E280" i="1"/>
  <c r="F279" i="1"/>
  <c r="E279" i="1"/>
  <c r="F278" i="1"/>
  <c r="E278" i="1"/>
  <c r="F277" i="1"/>
  <c r="E277" i="1"/>
  <c r="F276" i="1"/>
  <c r="E276" i="1"/>
  <c r="F275" i="1"/>
  <c r="E275" i="1"/>
  <c r="F273" i="1"/>
  <c r="E273" i="1"/>
  <c r="F272" i="1"/>
  <c r="E272" i="1"/>
  <c r="F271" i="1"/>
  <c r="E271" i="1"/>
  <c r="F270" i="1"/>
  <c r="E270" i="1"/>
  <c r="F269" i="1"/>
  <c r="E269" i="1"/>
  <c r="F268" i="1"/>
  <c r="E268" i="1"/>
  <c r="F267" i="1"/>
  <c r="E267" i="1"/>
  <c r="F266" i="1"/>
  <c r="E266" i="1"/>
  <c r="F265" i="1"/>
  <c r="E265" i="1"/>
  <c r="F264" i="1"/>
  <c r="E264" i="1"/>
  <c r="F263" i="1"/>
  <c r="E263" i="1"/>
  <c r="F262" i="1"/>
  <c r="E262" i="1"/>
  <c r="F261" i="1"/>
  <c r="E261" i="1"/>
  <c r="F260" i="1"/>
  <c r="E260" i="1"/>
  <c r="F259" i="1"/>
  <c r="E259" i="1"/>
  <c r="F258" i="1"/>
  <c r="E258" i="1"/>
  <c r="F257" i="1"/>
  <c r="E257" i="1"/>
  <c r="F256" i="1"/>
  <c r="E256" i="1"/>
  <c r="F255" i="1"/>
  <c r="E255" i="1"/>
  <c r="F254" i="1"/>
  <c r="E254" i="1"/>
  <c r="F253" i="1"/>
  <c r="E253" i="1"/>
  <c r="F252" i="1"/>
  <c r="E252" i="1"/>
  <c r="F251" i="1"/>
  <c r="E251" i="1"/>
  <c r="F250" i="1"/>
  <c r="E250" i="1"/>
  <c r="F249" i="1"/>
  <c r="E249" i="1"/>
  <c r="F248" i="1"/>
  <c r="E248" i="1"/>
  <c r="F247" i="1"/>
  <c r="E247" i="1"/>
  <c r="F246" i="1"/>
  <c r="E246" i="1"/>
  <c r="F245" i="1"/>
  <c r="E245" i="1"/>
  <c r="F244" i="1"/>
  <c r="E244" i="1"/>
  <c r="F243" i="1"/>
  <c r="E243" i="1"/>
  <c r="F242" i="1"/>
  <c r="E242" i="1"/>
  <c r="F241" i="1"/>
  <c r="E241" i="1"/>
  <c r="F240" i="1"/>
  <c r="E240" i="1"/>
  <c r="F239" i="1"/>
  <c r="E239" i="1"/>
  <c r="F238" i="1"/>
  <c r="E238" i="1"/>
  <c r="F237" i="1"/>
  <c r="E237" i="1"/>
  <c r="F236" i="1"/>
  <c r="E236" i="1"/>
  <c r="F235" i="1"/>
  <c r="E235" i="1"/>
  <c r="F234" i="1"/>
  <c r="E234" i="1"/>
  <c r="F233" i="1"/>
  <c r="E233" i="1"/>
  <c r="F232" i="1"/>
  <c r="E232" i="1"/>
  <c r="F231" i="1"/>
  <c r="E231" i="1"/>
  <c r="F230" i="1"/>
  <c r="E230" i="1"/>
  <c r="F229" i="1"/>
  <c r="E229" i="1"/>
  <c r="F228" i="1"/>
  <c r="E228" i="1"/>
  <c r="F227" i="1"/>
  <c r="E227" i="1"/>
  <c r="F226" i="1"/>
  <c r="E226" i="1"/>
  <c r="F225" i="1"/>
  <c r="E225" i="1"/>
  <c r="F224" i="1"/>
  <c r="E224" i="1"/>
  <c r="F223" i="1"/>
  <c r="E223" i="1"/>
  <c r="F222" i="1"/>
  <c r="E222" i="1"/>
  <c r="F221" i="1"/>
  <c r="E221" i="1"/>
  <c r="F220" i="1"/>
  <c r="E220" i="1"/>
  <c r="F219" i="1"/>
  <c r="E219" i="1"/>
  <c r="F218" i="1"/>
  <c r="E218" i="1"/>
  <c r="F217" i="1"/>
  <c r="E217" i="1"/>
  <c r="F216" i="1"/>
  <c r="E216" i="1"/>
  <c r="F215" i="1"/>
  <c r="E215" i="1"/>
  <c r="F214" i="1"/>
  <c r="E214" i="1"/>
  <c r="F213" i="1"/>
  <c r="E213" i="1"/>
  <c r="F212" i="1"/>
  <c r="E212" i="1"/>
  <c r="F211" i="1"/>
  <c r="E211" i="1"/>
  <c r="F210" i="1"/>
  <c r="E210" i="1"/>
  <c r="F209" i="1"/>
  <c r="E209" i="1"/>
  <c r="F207" i="1"/>
  <c r="E207" i="1"/>
  <c r="F206" i="1"/>
  <c r="E206" i="1"/>
  <c r="F205" i="1"/>
  <c r="E205" i="1"/>
  <c r="F204" i="1"/>
  <c r="E204" i="1"/>
  <c r="F203" i="1"/>
  <c r="E203" i="1"/>
  <c r="F202" i="1"/>
  <c r="E202" i="1"/>
  <c r="F201" i="1"/>
  <c r="E201" i="1"/>
  <c r="F200" i="1"/>
  <c r="E200" i="1"/>
  <c r="F199" i="1"/>
  <c r="E199" i="1"/>
  <c r="F198" i="1"/>
  <c r="E198" i="1"/>
  <c r="F197" i="1"/>
  <c r="E197" i="1"/>
  <c r="F196" i="1"/>
  <c r="E196" i="1"/>
  <c r="F195" i="1"/>
  <c r="E195" i="1"/>
  <c r="F194" i="1"/>
  <c r="E194" i="1"/>
  <c r="F193" i="1"/>
  <c r="E193" i="1"/>
  <c r="F192" i="1"/>
  <c r="E192" i="1"/>
  <c r="F191" i="1"/>
  <c r="E191" i="1"/>
  <c r="F190" i="1"/>
  <c r="E190" i="1"/>
  <c r="F189" i="1"/>
  <c r="E189" i="1"/>
  <c r="F188" i="1"/>
  <c r="E188" i="1"/>
  <c r="F187" i="1"/>
  <c r="E187" i="1"/>
  <c r="F186" i="1"/>
  <c r="E186" i="1"/>
  <c r="F185" i="1"/>
  <c r="E185" i="1"/>
  <c r="F184" i="1"/>
  <c r="E184" i="1"/>
  <c r="F183" i="1"/>
  <c r="E183" i="1"/>
  <c r="F182" i="1"/>
  <c r="E182" i="1"/>
  <c r="F181" i="1"/>
  <c r="E181" i="1"/>
  <c r="F180" i="1"/>
  <c r="E180" i="1"/>
  <c r="F179" i="1"/>
  <c r="E179" i="1"/>
  <c r="F178" i="1"/>
  <c r="E178" i="1"/>
  <c r="F177" i="1"/>
  <c r="E177" i="1"/>
  <c r="F176" i="1"/>
  <c r="E176" i="1"/>
  <c r="F175" i="1"/>
  <c r="E175" i="1"/>
  <c r="F174" i="1"/>
  <c r="E174" i="1"/>
  <c r="F173" i="1"/>
  <c r="E173" i="1"/>
  <c r="F172" i="1"/>
  <c r="E172" i="1"/>
  <c r="F171" i="1"/>
  <c r="E171" i="1"/>
  <c r="F170" i="1"/>
  <c r="E170" i="1"/>
  <c r="F169" i="1"/>
  <c r="E169" i="1"/>
  <c r="F168" i="1"/>
  <c r="E168" i="1"/>
  <c r="F167" i="1"/>
  <c r="E167" i="1"/>
  <c r="F166" i="1"/>
  <c r="E166" i="1"/>
  <c r="F165" i="1"/>
  <c r="E165" i="1"/>
  <c r="F164" i="1"/>
  <c r="E164" i="1"/>
  <c r="F163" i="1"/>
  <c r="E163" i="1"/>
  <c r="F162" i="1"/>
  <c r="E162" i="1"/>
  <c r="F161" i="1"/>
  <c r="E161" i="1"/>
  <c r="F160" i="1"/>
  <c r="E160" i="1"/>
  <c r="F159" i="1"/>
  <c r="E159" i="1"/>
  <c r="F158" i="1"/>
  <c r="E158" i="1"/>
  <c r="F157" i="1"/>
  <c r="E157" i="1"/>
  <c r="F156" i="1"/>
  <c r="E156" i="1"/>
  <c r="F155" i="1"/>
  <c r="E155" i="1"/>
  <c r="F154" i="1"/>
  <c r="E154" i="1"/>
  <c r="F153" i="1"/>
  <c r="E153" i="1"/>
  <c r="F152" i="1"/>
  <c r="E152" i="1"/>
  <c r="F151" i="1"/>
  <c r="E151" i="1"/>
  <c r="F150" i="1"/>
  <c r="E150" i="1"/>
  <c r="F149" i="1"/>
  <c r="E149" i="1"/>
  <c r="F148" i="1"/>
  <c r="E148" i="1"/>
  <c r="F147" i="1"/>
  <c r="E147" i="1"/>
  <c r="F146" i="1"/>
  <c r="E146" i="1"/>
  <c r="F145" i="1"/>
  <c r="E145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F137" i="1"/>
  <c r="E137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F128" i="1"/>
  <c r="E128" i="1"/>
  <c r="F127" i="1"/>
  <c r="E127" i="1"/>
  <c r="F126" i="1"/>
  <c r="E126" i="1"/>
  <c r="F123" i="1"/>
  <c r="E123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E10" i="1"/>
  <c r="C8" i="1"/>
  <c r="G8" i="1"/>
  <c r="I10" i="1"/>
  <c r="D8" i="1"/>
  <c r="F10" i="1"/>
  <c r="H10" i="1"/>
  <c r="H8" i="1" l="1"/>
  <c r="F8" i="1"/>
  <c r="I8" i="1"/>
  <c r="E8" i="1"/>
</calcChain>
</file>

<file path=xl/sharedStrings.xml><?xml version="1.0" encoding="utf-8"?>
<sst xmlns="http://schemas.openxmlformats.org/spreadsheetml/2006/main" count="391" uniqueCount="383">
  <si>
    <t>Washtucna</t>
  </si>
  <si>
    <t>Benge</t>
  </si>
  <si>
    <t>Othello</t>
  </si>
  <si>
    <t>Lind</t>
  </si>
  <si>
    <t>Ritzville</t>
  </si>
  <si>
    <t>Clarkston</t>
  </si>
  <si>
    <t>Asotin-Anatone</t>
  </si>
  <si>
    <t>Kennewick</t>
  </si>
  <si>
    <t>Paterson</t>
  </si>
  <si>
    <t>Kiona-Benton City</t>
  </si>
  <si>
    <t>Finley</t>
  </si>
  <si>
    <t>Prosser</t>
  </si>
  <si>
    <t>Richland</t>
  </si>
  <si>
    <t>Manson</t>
  </si>
  <si>
    <t>Stehekin</t>
  </si>
  <si>
    <t>Entiat</t>
  </si>
  <si>
    <t>Lake Chelan</t>
  </si>
  <si>
    <t>Cashmere</t>
  </si>
  <si>
    <t>Cascade</t>
  </si>
  <si>
    <t>Wenatchee</t>
  </si>
  <si>
    <t>Port Angeles</t>
  </si>
  <si>
    <t>Crescent</t>
  </si>
  <si>
    <t>Sequim</t>
  </si>
  <si>
    <t>Cape Flattery</t>
  </si>
  <si>
    <t>Quillayute Valley</t>
  </si>
  <si>
    <t>Vancouver</t>
  </si>
  <si>
    <t>Hockinson</t>
  </si>
  <si>
    <t>La Center</t>
  </si>
  <si>
    <t>Green Mountain</t>
  </si>
  <si>
    <t>Washougal</t>
  </si>
  <si>
    <t>Camas</t>
  </si>
  <si>
    <t>Battle Ground</t>
  </si>
  <si>
    <t>Ridgefield</t>
  </si>
  <si>
    <t>Dayton</t>
  </si>
  <si>
    <t>Starbuck</t>
  </si>
  <si>
    <t>Longview</t>
  </si>
  <si>
    <t>Toutle Lake</t>
  </si>
  <si>
    <t>Castle Rock</t>
  </si>
  <si>
    <t>Kalama</t>
  </si>
  <si>
    <t>Woodland</t>
  </si>
  <si>
    <t>Kelso</t>
  </si>
  <si>
    <t>Orondo</t>
  </si>
  <si>
    <t>Bridgeport</t>
  </si>
  <si>
    <t>Palisades</t>
  </si>
  <si>
    <t>Eastmont</t>
  </si>
  <si>
    <t>Mansfield</t>
  </si>
  <si>
    <t>Waterville</t>
  </si>
  <si>
    <t>Keller</t>
  </si>
  <si>
    <t>Curlew</t>
  </si>
  <si>
    <t>Orient</t>
  </si>
  <si>
    <t>Inchelium</t>
  </si>
  <si>
    <t>Republic</t>
  </si>
  <si>
    <t>Pasco</t>
  </si>
  <si>
    <t>North Franklin</t>
  </si>
  <si>
    <t>Star</t>
  </si>
  <si>
    <t>Kahlotus</t>
  </si>
  <si>
    <t>Pomeroy</t>
  </si>
  <si>
    <t>Wahluke</t>
  </si>
  <si>
    <t>Quincy</t>
  </si>
  <si>
    <t>Warden</t>
  </si>
  <si>
    <t>Coulee-Hartline</t>
  </si>
  <si>
    <t>Soap Lake</t>
  </si>
  <si>
    <t>Royal</t>
  </si>
  <si>
    <t>Moses Lake</t>
  </si>
  <si>
    <t>Ephrata</t>
  </si>
  <si>
    <t>Wilson Creek</t>
  </si>
  <si>
    <t>Grand Coulee Dam</t>
  </si>
  <si>
    <t>Aberdeen</t>
  </si>
  <si>
    <t>Hoquiam</t>
  </si>
  <si>
    <t>North Beach</t>
  </si>
  <si>
    <t>McCleary</t>
  </si>
  <si>
    <t>Montesano</t>
  </si>
  <si>
    <t>Elma</t>
  </si>
  <si>
    <t>Taholah</t>
  </si>
  <si>
    <t>Cosmopolis</t>
  </si>
  <si>
    <t>Satsop</t>
  </si>
  <si>
    <t>Wishkah Valley</t>
  </si>
  <si>
    <t>Ocosta</t>
  </si>
  <si>
    <t>Oakville</t>
  </si>
  <si>
    <t>Oak Harbor</t>
  </si>
  <si>
    <t>Coupeville</t>
  </si>
  <si>
    <t>South Whidbey</t>
  </si>
  <si>
    <t>Queets-Clearwater</t>
  </si>
  <si>
    <t>Brinnon</t>
  </si>
  <si>
    <t>Quilcene</t>
  </si>
  <si>
    <t>Chimacum</t>
  </si>
  <si>
    <t>Port Townsend</t>
  </si>
  <si>
    <t>Seattle</t>
  </si>
  <si>
    <t>Federal Way</t>
  </si>
  <si>
    <t>Enumclaw</t>
  </si>
  <si>
    <t>Mercer Island</t>
  </si>
  <si>
    <t>Highline</t>
  </si>
  <si>
    <t>Vashon Island</t>
  </si>
  <si>
    <t>Renton</t>
  </si>
  <si>
    <t>Skykomish</t>
  </si>
  <si>
    <t>Bellevue</t>
  </si>
  <si>
    <t>Riverview</t>
  </si>
  <si>
    <t>Auburn</t>
  </si>
  <si>
    <t>Tahoma</t>
  </si>
  <si>
    <t>Snoqualmie Valley</t>
  </si>
  <si>
    <t>Issaquah</t>
  </si>
  <si>
    <t>Shoreline</t>
  </si>
  <si>
    <t>Lake Washington</t>
  </si>
  <si>
    <t>Kent</t>
  </si>
  <si>
    <t>Northshore</t>
  </si>
  <si>
    <t>Bremerton</t>
  </si>
  <si>
    <t>North Kitsap</t>
  </si>
  <si>
    <t>Central Kitsap</t>
  </si>
  <si>
    <t>South Kitsap</t>
  </si>
  <si>
    <t>Damman</t>
  </si>
  <si>
    <t>Easton</t>
  </si>
  <si>
    <t>Thorp</t>
  </si>
  <si>
    <t>Ellensburg</t>
  </si>
  <si>
    <t>Kittitas</t>
  </si>
  <si>
    <t>Cle Elum-Roslyn</t>
  </si>
  <si>
    <t>Wishram</t>
  </si>
  <si>
    <t>Bickleton</t>
  </si>
  <si>
    <t>Centerville</t>
  </si>
  <si>
    <t>Trout Lake</t>
  </si>
  <si>
    <t>Glenwood</t>
  </si>
  <si>
    <t>Klickitat</t>
  </si>
  <si>
    <t>Roosevelt</t>
  </si>
  <si>
    <t>Goldendale</t>
  </si>
  <si>
    <t>White Salmon</t>
  </si>
  <si>
    <t>Lyle</t>
  </si>
  <si>
    <t>Napavine</t>
  </si>
  <si>
    <t>Evaline</t>
  </si>
  <si>
    <t>Mossyrock</t>
  </si>
  <si>
    <t>Morton</t>
  </si>
  <si>
    <t>Adna</t>
  </si>
  <si>
    <t>Winlock</t>
  </si>
  <si>
    <t>Boistfort</t>
  </si>
  <si>
    <t>Toledo</t>
  </si>
  <si>
    <t>Onalaska</t>
  </si>
  <si>
    <t>Pe Ell</t>
  </si>
  <si>
    <t>Chehalis</t>
  </si>
  <si>
    <t>White Pass</t>
  </si>
  <si>
    <t>Centralia</t>
  </si>
  <si>
    <t>Sprague</t>
  </si>
  <si>
    <t>Almira</t>
  </si>
  <si>
    <t>Creston</t>
  </si>
  <si>
    <t>Odessa</t>
  </si>
  <si>
    <t>Wilbur</t>
  </si>
  <si>
    <t>Harrington</t>
  </si>
  <si>
    <t>Davenport</t>
  </si>
  <si>
    <t>Southside</t>
  </si>
  <si>
    <t>Grapeview</t>
  </si>
  <si>
    <t>Shelton</t>
  </si>
  <si>
    <t>Mary M. Knight</t>
  </si>
  <si>
    <t>Pioneer</t>
  </si>
  <si>
    <t>North Mason</t>
  </si>
  <si>
    <t>Hood Canal</t>
  </si>
  <si>
    <t>Nespelem</t>
  </si>
  <si>
    <t>Omak</t>
  </si>
  <si>
    <t>Okanogan</t>
  </si>
  <si>
    <t>Brewster</t>
  </si>
  <si>
    <t>Pateros</t>
  </si>
  <si>
    <t>Methow Valley</t>
  </si>
  <si>
    <t>Tonasket</t>
  </si>
  <si>
    <t>Oroville</t>
  </si>
  <si>
    <t>Ocean Beach</t>
  </si>
  <si>
    <t>Raymond</t>
  </si>
  <si>
    <t>South Bend</t>
  </si>
  <si>
    <t>Willapa Valley</t>
  </si>
  <si>
    <t>North River</t>
  </si>
  <si>
    <t>Newport</t>
  </si>
  <si>
    <t>Cusick</t>
  </si>
  <si>
    <t>Selkirk</t>
  </si>
  <si>
    <t>Steilacoom Hist.</t>
  </si>
  <si>
    <t>Puyallup</t>
  </si>
  <si>
    <t>Tacoma</t>
  </si>
  <si>
    <t>Carbonado</t>
  </si>
  <si>
    <t>University Place</t>
  </si>
  <si>
    <t>Sumner</t>
  </si>
  <si>
    <t>Dieringer</t>
  </si>
  <si>
    <t>Orting</t>
  </si>
  <si>
    <t>Clover Park</t>
  </si>
  <si>
    <t>Peninsula</t>
  </si>
  <si>
    <t>Franklin Pierce</t>
  </si>
  <si>
    <t>Bethel</t>
  </si>
  <si>
    <t>Eatonville</t>
  </si>
  <si>
    <t>White River</t>
  </si>
  <si>
    <t>Fife</t>
  </si>
  <si>
    <t>Shaw Island</t>
  </si>
  <si>
    <t>Orcas Island</t>
  </si>
  <si>
    <t>Lopez Island</t>
  </si>
  <si>
    <t>San Juan Island</t>
  </si>
  <si>
    <t>Concrete</t>
  </si>
  <si>
    <t>Burlington-Edison</t>
  </si>
  <si>
    <t>Sedro-Woolley</t>
  </si>
  <si>
    <t>Anacortes</t>
  </si>
  <si>
    <t>La Conner</t>
  </si>
  <si>
    <t>Conway</t>
  </si>
  <si>
    <t>Mount Vernon</t>
  </si>
  <si>
    <t>Skamania</t>
  </si>
  <si>
    <t>Mount Pleasant</t>
  </si>
  <si>
    <t>Mill A</t>
  </si>
  <si>
    <t>Stevenson-Carson</t>
  </si>
  <si>
    <t>Everett</t>
  </si>
  <si>
    <t>Lake Stevens</t>
  </si>
  <si>
    <t>Mukilteo</t>
  </si>
  <si>
    <t>Edmonds</t>
  </si>
  <si>
    <t>Arlington</t>
  </si>
  <si>
    <t>Marysville</t>
  </si>
  <si>
    <t>Index</t>
  </si>
  <si>
    <t>Monroe</t>
  </si>
  <si>
    <t>Snohomish</t>
  </si>
  <si>
    <t>Lakewood</t>
  </si>
  <si>
    <t>Sultan</t>
  </si>
  <si>
    <t>Darrington</t>
  </si>
  <si>
    <t>Granite Falls</t>
  </si>
  <si>
    <t>Spokane</t>
  </si>
  <si>
    <t>Orchard Prairie</t>
  </si>
  <si>
    <t>Great Northern</t>
  </si>
  <si>
    <t>Nine Mile Falls</t>
  </si>
  <si>
    <t>Medical Lake</t>
  </si>
  <si>
    <t>Mead</t>
  </si>
  <si>
    <t>Central Valley</t>
  </si>
  <si>
    <t>Freeman</t>
  </si>
  <si>
    <t>Cheney</t>
  </si>
  <si>
    <t>Liberty</t>
  </si>
  <si>
    <t>Deer Park</t>
  </si>
  <si>
    <t>Riverside</t>
  </si>
  <si>
    <t>Onion Creek</t>
  </si>
  <si>
    <t>Chewelah</t>
  </si>
  <si>
    <t>Wellpinit</t>
  </si>
  <si>
    <t>Valley</t>
  </si>
  <si>
    <t>Colville</t>
  </si>
  <si>
    <t>Loon Lake</t>
  </si>
  <si>
    <t>Summit Valley</t>
  </si>
  <si>
    <t>Mary Walker</t>
  </si>
  <si>
    <t>Northport</t>
  </si>
  <si>
    <t>Kettle Falls</t>
  </si>
  <si>
    <t>Yelm</t>
  </si>
  <si>
    <t>North Thurston</t>
  </si>
  <si>
    <t>Tumwater</t>
  </si>
  <si>
    <t>Olympia</t>
  </si>
  <si>
    <t>Rainier</t>
  </si>
  <si>
    <t>Griffin</t>
  </si>
  <si>
    <t>Rochester</t>
  </si>
  <si>
    <t>Tenino</t>
  </si>
  <si>
    <t>Wahkiakum</t>
  </si>
  <si>
    <t>Dixie</t>
  </si>
  <si>
    <t>Walla Walla</t>
  </si>
  <si>
    <t>College Place</t>
  </si>
  <si>
    <t>Touchet</t>
  </si>
  <si>
    <t>Waitsburg</t>
  </si>
  <si>
    <t>Prescott</t>
  </si>
  <si>
    <t>Bellingham</t>
  </si>
  <si>
    <t>Ferndale</t>
  </si>
  <si>
    <t>Blaine</t>
  </si>
  <si>
    <t>Lynden</t>
  </si>
  <si>
    <t>Meridian</t>
  </si>
  <si>
    <t>Nooksack Valley</t>
  </si>
  <si>
    <t>Mount Baker</t>
  </si>
  <si>
    <t>Lacrosse</t>
  </si>
  <si>
    <t>Tekoa</t>
  </si>
  <si>
    <t>Pullman</t>
  </si>
  <si>
    <t>Colfax</t>
  </si>
  <si>
    <t>Palouse</t>
  </si>
  <si>
    <t>Garfield</t>
  </si>
  <si>
    <t>Steptoe</t>
  </si>
  <si>
    <t>Colton</t>
  </si>
  <si>
    <t>Endicott</t>
  </si>
  <si>
    <t>Rosalia</t>
  </si>
  <si>
    <t>Oakesdale</t>
  </si>
  <si>
    <t>Union Gap</t>
  </si>
  <si>
    <t>Naches Valley</t>
  </si>
  <si>
    <t>Yakima</t>
  </si>
  <si>
    <t>Selah</t>
  </si>
  <si>
    <t>Mabton</t>
  </si>
  <si>
    <t>Grandview</t>
  </si>
  <si>
    <t>Sunnyside</t>
  </si>
  <si>
    <t>Toppenish</t>
  </si>
  <si>
    <t>Highland</t>
  </si>
  <si>
    <t>Granger</t>
  </si>
  <si>
    <t>Zillah</t>
  </si>
  <si>
    <t>Wapato</t>
  </si>
  <si>
    <t>Mount Adams</t>
  </si>
  <si>
    <t>State Summary</t>
  </si>
  <si>
    <t>Average</t>
  </si>
  <si>
    <t>01109</t>
  </si>
  <si>
    <t>01122</t>
  </si>
  <si>
    <t>01147</t>
  </si>
  <si>
    <t>01158</t>
  </si>
  <si>
    <t>01160</t>
  </si>
  <si>
    <t>02250</t>
  </si>
  <si>
    <t>02420</t>
  </si>
  <si>
    <t>03017</t>
  </si>
  <si>
    <t>03050</t>
  </si>
  <si>
    <t>03052</t>
  </si>
  <si>
    <t>03053</t>
  </si>
  <si>
    <t>03116</t>
  </si>
  <si>
    <t>03400</t>
  </si>
  <si>
    <t>04019</t>
  </si>
  <si>
    <t>04069</t>
  </si>
  <si>
    <t>04127</t>
  </si>
  <si>
    <t>04129</t>
  </si>
  <si>
    <t>04222</t>
  </si>
  <si>
    <t>04228</t>
  </si>
  <si>
    <t>04246</t>
  </si>
  <si>
    <t>05121</t>
  </si>
  <si>
    <t>05313</t>
  </si>
  <si>
    <t>05323</t>
  </si>
  <si>
    <t>05401</t>
  </si>
  <si>
    <t>05402</t>
  </si>
  <si>
    <t>06037</t>
  </si>
  <si>
    <t>06098</t>
  </si>
  <si>
    <t>06101</t>
  </si>
  <si>
    <t>06103</t>
  </si>
  <si>
    <t>06112</t>
  </si>
  <si>
    <t>06114</t>
  </si>
  <si>
    <t>06117</t>
  </si>
  <si>
    <t>06119</t>
  </si>
  <si>
    <t>06122</t>
  </si>
  <si>
    <t>07002</t>
  </si>
  <si>
    <t>07035</t>
  </si>
  <si>
    <t>08122</t>
  </si>
  <si>
    <t>08130</t>
  </si>
  <si>
    <t>08401</t>
  </si>
  <si>
    <t>08402</t>
  </si>
  <si>
    <t>08404</t>
  </si>
  <si>
    <t>08458</t>
  </si>
  <si>
    <t>09013</t>
  </si>
  <si>
    <t>09075</t>
  </si>
  <si>
    <t>09102</t>
  </si>
  <si>
    <t>09206</t>
  </si>
  <si>
    <t>09207</t>
  </si>
  <si>
    <t>09209</t>
  </si>
  <si>
    <t>Teachers</t>
  </si>
  <si>
    <t>Aides</t>
  </si>
  <si>
    <t>Evergreen (Clark)</t>
  </si>
  <si>
    <t>Tukwila</t>
  </si>
  <si>
    <t>West Valley (Spo)</t>
  </si>
  <si>
    <t>Evergreen (Ste)</t>
  </si>
  <si>
    <t>Columbia (Ste)</t>
  </si>
  <si>
    <t>Columbia (Wal)</t>
  </si>
  <si>
    <t>East Valley (Yak)</t>
  </si>
  <si>
    <t>West Valley (Yak)</t>
  </si>
  <si>
    <t>Stanwood-Camano</t>
  </si>
  <si>
    <t>Lamont</t>
  </si>
  <si>
    <t>East Valley (Spo)</t>
  </si>
  <si>
    <t>Students</t>
  </si>
  <si>
    <t>Bainbridge Island</t>
  </si>
  <si>
    <t>Reardan-Edwall</t>
  </si>
  <si>
    <t>Naselle Grays R.</t>
  </si>
  <si>
    <t>St. John</t>
  </si>
  <si>
    <t>District Name</t>
  </si>
  <si>
    <t>Lake Quinault</t>
  </si>
  <si>
    <t>Aide</t>
  </si>
  <si>
    <t>Assignment PP-27-910 (Table 29)</t>
  </si>
  <si>
    <t>Certificated Teacher</t>
  </si>
  <si>
    <t>Classified Instructional Assistant</t>
  </si>
  <si>
    <t>Teacher</t>
  </si>
  <si>
    <t>(Report 1251)</t>
  </si>
  <si>
    <t>per</t>
  </si>
  <si>
    <t>per 1000</t>
  </si>
  <si>
    <t>17903</t>
  </si>
  <si>
    <t>Muckleshoot Tribal</t>
  </si>
  <si>
    <t>Suquamish Tribal</t>
  </si>
  <si>
    <t>Lummi Tribal</t>
  </si>
  <si>
    <t>Table 46: Ratio of Students to Classroom Staff</t>
  </si>
  <si>
    <t>17902</t>
  </si>
  <si>
    <t>Summit Sierra</t>
  </si>
  <si>
    <t>17908</t>
  </si>
  <si>
    <t>Rainier Prep</t>
  </si>
  <si>
    <t>27905</t>
  </si>
  <si>
    <t>Summit Olympus</t>
  </si>
  <si>
    <t>32901</t>
  </si>
  <si>
    <t>Spokane Int'l Acad</t>
  </si>
  <si>
    <t>32907</t>
  </si>
  <si>
    <t>PRIDE Prep</t>
  </si>
  <si>
    <t>Duty Roots 31, 32, 33, 34 (Table 19)</t>
  </si>
  <si>
    <t>05903</t>
  </si>
  <si>
    <t>Summit Atlas</t>
  </si>
  <si>
    <t>Green Dot Rainier</t>
  </si>
  <si>
    <t>Quileute Tribal</t>
  </si>
  <si>
    <t>Impact</t>
  </si>
  <si>
    <t>Chief Leschi Tribal</t>
  </si>
  <si>
    <t>Wa He Lut Tribal</t>
  </si>
  <si>
    <t>Willow</t>
  </si>
  <si>
    <t>Yakama Nation</t>
  </si>
  <si>
    <t>Ashe Prep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</si>
</sst>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00000"/>
  </numFmts>
  <fonts count="4" x14ac:knownFonts="1">
    <font>
      <sz val="10"/>
      <name val="Arial"/>
    </font>
    <font>
      <sz val="10"/>
      <name val="Arial"/>
      <family val="2"/>
    </font>
    <font>
      <sz val="8"/>
      <name val="Segoe UI"/>
      <family val="2"/>
    </font>
    <font>
      <sz val="8"/>
      <color indexed="8"/>
      <name val="Segoe U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164" fontId="2" fillId="0" borderId="0" xfId="0" applyNumberFormat="1" applyFont="1" applyAlignment="1">
      <alignment horizontal="left"/>
    </xf>
    <xf numFmtId="0" fontId="2" fillId="0" borderId="0" xfId="0" applyFont="1"/>
    <xf numFmtId="41" fontId="2" fillId="0" borderId="0" xfId="1" applyNumberFormat="1" applyFont="1"/>
    <xf numFmtId="43" fontId="2" fillId="0" borderId="0" xfId="1" applyNumberFormat="1" applyFont="1"/>
    <xf numFmtId="43" fontId="2" fillId="0" borderId="0" xfId="0" applyNumberFormat="1" applyFont="1"/>
    <xf numFmtId="43" fontId="2" fillId="0" borderId="0" xfId="1" applyNumberFormat="1" applyFont="1" applyAlignment="1">
      <alignment horizontal="center"/>
    </xf>
    <xf numFmtId="41" fontId="2" fillId="0" borderId="5" xfId="1" applyNumberFormat="1" applyFont="1" applyBorder="1" applyAlignment="1">
      <alignment horizontal="center"/>
    </xf>
    <xf numFmtId="43" fontId="2" fillId="0" borderId="0" xfId="1" applyFont="1" applyFill="1" applyBorder="1" applyAlignment="1">
      <alignment horizontal="centerContinuous"/>
    </xf>
    <xf numFmtId="43" fontId="2" fillId="0" borderId="0" xfId="1" applyFont="1" applyFill="1" applyAlignment="1">
      <alignment horizontal="centerContinuous"/>
    </xf>
    <xf numFmtId="43" fontId="2" fillId="0" borderId="3" xfId="1" applyFont="1" applyFill="1" applyBorder="1" applyAlignment="1">
      <alignment horizontal="centerContinuous"/>
    </xf>
    <xf numFmtId="164" fontId="2" fillId="0" borderId="0" xfId="0" applyNumberFormat="1" applyFont="1" applyBorder="1" applyAlignment="1">
      <alignment horizontal="left"/>
    </xf>
    <xf numFmtId="43" fontId="2" fillId="0" borderId="0" xfId="1" applyFont="1" applyFill="1" applyBorder="1" applyAlignment="1">
      <alignment horizontal="center"/>
    </xf>
    <xf numFmtId="43" fontId="2" fillId="0" borderId="5" xfId="1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/>
    </xf>
    <xf numFmtId="43" fontId="2" fillId="0" borderId="5" xfId="1" applyNumberFormat="1" applyFont="1" applyBorder="1" applyAlignment="1">
      <alignment horizontal="center"/>
    </xf>
    <xf numFmtId="0" fontId="2" fillId="0" borderId="1" xfId="0" applyFont="1" applyBorder="1"/>
    <xf numFmtId="41" fontId="2" fillId="0" borderId="4" xfId="1" applyNumberFormat="1" applyFont="1" applyBorder="1"/>
    <xf numFmtId="43" fontId="2" fillId="0" borderId="4" xfId="1" applyNumberFormat="1" applyFont="1" applyBorder="1" applyAlignment="1">
      <alignment horizontal="right"/>
    </xf>
    <xf numFmtId="43" fontId="2" fillId="0" borderId="4" xfId="0" applyNumberFormat="1" applyFont="1" applyBorder="1"/>
    <xf numFmtId="43" fontId="2" fillId="0" borderId="2" xfId="1" applyNumberFormat="1" applyFont="1" applyBorder="1" applyAlignment="1">
      <alignment horizontal="right"/>
    </xf>
    <xf numFmtId="43" fontId="2" fillId="0" borderId="2" xfId="0" applyNumberFormat="1" applyFont="1" applyBorder="1"/>
    <xf numFmtId="41" fontId="2" fillId="0" borderId="5" xfId="1" applyNumberFormat="1" applyFont="1" applyBorder="1"/>
    <xf numFmtId="43" fontId="2" fillId="0" borderId="5" xfId="1" applyNumberFormat="1" applyFont="1" applyBorder="1"/>
    <xf numFmtId="43" fontId="2" fillId="0" borderId="5" xfId="0" applyNumberFormat="1" applyFont="1" applyBorder="1"/>
    <xf numFmtId="43" fontId="2" fillId="0" borderId="3" xfId="1" applyNumberFormat="1" applyFont="1" applyBorder="1" applyAlignment="1">
      <alignment horizontal="center"/>
    </xf>
    <xf numFmtId="43" fontId="2" fillId="0" borderId="3" xfId="0" applyNumberFormat="1" applyFont="1" applyBorder="1"/>
    <xf numFmtId="43" fontId="3" fillId="0" borderId="5" xfId="0" applyNumberFormat="1" applyFont="1" applyFill="1" applyBorder="1" applyAlignment="1">
      <alignment horizontal="right"/>
    </xf>
    <xf numFmtId="43" fontId="2" fillId="0" borderId="0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1"/>
  <sheetViews>
    <sheetView showZeros="0" tabSelected="1" workbookViewId="0">
      <pane ySplit="9" topLeftCell="A297" activePane="bottomLeft" state="frozen"/>
      <selection pane="bottomLeft" activeCell="A2" sqref="A2"/>
    </sheetView>
  </sheetViews>
  <sheetFormatPr defaultRowHeight="10.5" x14ac:dyDescent="0.15"/>
  <cols>
    <col min="1" max="1" width="5.28515625" style="1" customWidth="1"/>
    <col min="2" max="2" width="15.28515625" style="2" customWidth="1"/>
    <col min="3" max="3" width="12.28515625" style="3" customWidth="1"/>
    <col min="4" max="4" width="9.7109375" style="4" customWidth="1"/>
    <col min="5" max="6" width="9.28515625" style="5" customWidth="1"/>
    <col min="7" max="7" width="9.7109375" style="6" customWidth="1"/>
    <col min="8" max="9" width="9.28515625" style="5" customWidth="1"/>
    <col min="10" max="16384" width="9.140625" style="2"/>
  </cols>
  <sheetData>
    <row r="1" spans="1:9" x14ac:dyDescent="0.15">
      <c r="A1" s="1" t="s">
        <v>361</v>
      </c>
    </row>
    <row r="3" spans="1:9" x14ac:dyDescent="0.15">
      <c r="C3" s="7"/>
      <c r="D3" s="8" t="s">
        <v>351</v>
      </c>
      <c r="E3" s="9"/>
      <c r="F3" s="10"/>
      <c r="G3" s="8" t="s">
        <v>352</v>
      </c>
      <c r="H3" s="9"/>
      <c r="I3" s="10"/>
    </row>
    <row r="4" spans="1:9" x14ac:dyDescent="0.15">
      <c r="C4" s="7"/>
      <c r="D4" s="8" t="s">
        <v>372</v>
      </c>
      <c r="E4" s="9"/>
      <c r="F4" s="10"/>
      <c r="G4" s="8" t="s">
        <v>350</v>
      </c>
      <c r="H4" s="9"/>
      <c r="I4" s="10"/>
    </row>
    <row r="5" spans="1:9" x14ac:dyDescent="0.15">
      <c r="A5" s="11"/>
      <c r="C5" s="7" t="s">
        <v>280</v>
      </c>
      <c r="D5" s="12"/>
      <c r="E5" s="13" t="s">
        <v>342</v>
      </c>
      <c r="F5" s="14" t="s">
        <v>329</v>
      </c>
      <c r="G5" s="12"/>
      <c r="H5" s="13" t="s">
        <v>342</v>
      </c>
      <c r="I5" s="14" t="s">
        <v>330</v>
      </c>
    </row>
    <row r="6" spans="1:9" x14ac:dyDescent="0.15">
      <c r="A6" s="11" t="s">
        <v>347</v>
      </c>
      <c r="C6" s="7" t="s">
        <v>342</v>
      </c>
      <c r="D6" s="12"/>
      <c r="E6" s="13" t="s">
        <v>355</v>
      </c>
      <c r="F6" s="14" t="s">
        <v>356</v>
      </c>
      <c r="G6" s="12"/>
      <c r="H6" s="13" t="s">
        <v>355</v>
      </c>
      <c r="I6" s="14" t="s">
        <v>356</v>
      </c>
    </row>
    <row r="7" spans="1:9" ht="12.75" customHeight="1" x14ac:dyDescent="0.15">
      <c r="C7" s="7" t="s">
        <v>354</v>
      </c>
      <c r="D7" s="15" t="s">
        <v>329</v>
      </c>
      <c r="E7" s="15" t="s">
        <v>353</v>
      </c>
      <c r="F7" s="15" t="s">
        <v>342</v>
      </c>
      <c r="G7" s="15" t="s">
        <v>330</v>
      </c>
      <c r="H7" s="15" t="s">
        <v>349</v>
      </c>
      <c r="I7" s="15" t="s">
        <v>342</v>
      </c>
    </row>
    <row r="8" spans="1:9" x14ac:dyDescent="0.15">
      <c r="B8" s="16" t="s">
        <v>279</v>
      </c>
      <c r="C8" s="17">
        <f>SUM(C10:C321)</f>
        <v>1076932.5420000004</v>
      </c>
      <c r="D8" s="18">
        <f>SUM(D10:D321)</f>
        <v>62854.960000000006</v>
      </c>
      <c r="E8" s="19">
        <f>+C8/D8</f>
        <v>17.133612717278005</v>
      </c>
      <c r="F8" s="19">
        <f>+D8/C8*1000</f>
        <v>58.364807031710988</v>
      </c>
      <c r="G8" s="20">
        <f>SUM(G10:G321)</f>
        <v>13554.239999999993</v>
      </c>
      <c r="H8" s="21">
        <f>+C8/G8</f>
        <v>79.453554164600959</v>
      </c>
      <c r="I8" s="21">
        <f>+G8/C8*1000</f>
        <v>12.58596938191509</v>
      </c>
    </row>
    <row r="9" spans="1:9" x14ac:dyDescent="0.15">
      <c r="C9" s="22"/>
      <c r="D9" s="23"/>
      <c r="E9" s="24"/>
      <c r="F9" s="24"/>
      <c r="G9" s="25"/>
      <c r="H9" s="26"/>
      <c r="I9" s="26"/>
    </row>
    <row r="10" spans="1:9" x14ac:dyDescent="0.15">
      <c r="A10" s="1" t="s">
        <v>281</v>
      </c>
      <c r="B10" s="2" t="s">
        <v>0</v>
      </c>
      <c r="C10" s="22">
        <v>56.480999999999995</v>
      </c>
      <c r="D10" s="27">
        <v>10.5</v>
      </c>
      <c r="E10" s="24">
        <f>IF(D10=0,0,C10/D10)</f>
        <v>5.379142857142857</v>
      </c>
      <c r="F10" s="24">
        <f>+D10/C10*1000</f>
        <v>185.90322409305787</v>
      </c>
      <c r="G10" s="27">
        <v>0.53</v>
      </c>
      <c r="H10" s="26">
        <f>IF(G10=0,0,+C10/G10)</f>
        <v>106.56792452830187</v>
      </c>
      <c r="I10" s="26">
        <f>+G10/C10*1000</f>
        <v>9.383686549459112</v>
      </c>
    </row>
    <row r="11" spans="1:9" x14ac:dyDescent="0.15">
      <c r="A11" s="1" t="s">
        <v>282</v>
      </c>
      <c r="B11" s="2" t="s">
        <v>1</v>
      </c>
      <c r="C11" s="22">
        <v>18.8</v>
      </c>
      <c r="D11" s="27">
        <v>1.99</v>
      </c>
      <c r="E11" s="24">
        <f t="shared" ref="E11:E74" si="0">IF(D11=0,0,C11/D11)</f>
        <v>9.4472361809045236</v>
      </c>
      <c r="F11" s="24">
        <f t="shared" ref="F11:F74" si="1">+D11/C11*1000</f>
        <v>105.85106382978724</v>
      </c>
      <c r="G11" s="27"/>
      <c r="H11" s="26">
        <f t="shared" ref="H11:H74" si="2">IF(G11=0,0,+C11/G11)</f>
        <v>0</v>
      </c>
      <c r="I11" s="26">
        <f t="shared" ref="I11:I74" si="3">+G11/C11*1000</f>
        <v>0</v>
      </c>
    </row>
    <row r="12" spans="1:9" x14ac:dyDescent="0.15">
      <c r="A12" s="1" t="s">
        <v>283</v>
      </c>
      <c r="B12" s="2" t="s">
        <v>2</v>
      </c>
      <c r="C12" s="22">
        <v>4458.6409999999996</v>
      </c>
      <c r="D12" s="27">
        <v>252.37</v>
      </c>
      <c r="E12" s="24">
        <f t="shared" si="0"/>
        <v>17.667080080833696</v>
      </c>
      <c r="F12" s="24">
        <f t="shared" si="1"/>
        <v>56.602449042208157</v>
      </c>
      <c r="G12" s="27">
        <v>63.08</v>
      </c>
      <c r="H12" s="26">
        <f t="shared" si="2"/>
        <v>70.682324032973995</v>
      </c>
      <c r="I12" s="26">
        <f t="shared" si="3"/>
        <v>14.147808715705079</v>
      </c>
    </row>
    <row r="13" spans="1:9" x14ac:dyDescent="0.15">
      <c r="A13" s="1" t="s">
        <v>284</v>
      </c>
      <c r="B13" s="2" t="s">
        <v>3</v>
      </c>
      <c r="C13" s="22">
        <v>189.98399999999998</v>
      </c>
      <c r="D13" s="27">
        <v>17.989999999999998</v>
      </c>
      <c r="E13" s="24">
        <f t="shared" si="0"/>
        <v>10.56053362979433</v>
      </c>
      <c r="F13" s="24">
        <f t="shared" si="1"/>
        <v>94.692184605019364</v>
      </c>
      <c r="G13" s="27">
        <v>4.76</v>
      </c>
      <c r="H13" s="26">
        <f t="shared" si="2"/>
        <v>39.912605042016807</v>
      </c>
      <c r="I13" s="26">
        <f t="shared" si="3"/>
        <v>25.054741451911742</v>
      </c>
    </row>
    <row r="14" spans="1:9" x14ac:dyDescent="0.15">
      <c r="A14" s="1" t="s">
        <v>285</v>
      </c>
      <c r="B14" s="2" t="s">
        <v>4</v>
      </c>
      <c r="C14" s="22">
        <v>342.79499999999996</v>
      </c>
      <c r="D14" s="27">
        <v>24.5</v>
      </c>
      <c r="E14" s="24">
        <f t="shared" si="0"/>
        <v>13.991632653061222</v>
      </c>
      <c r="F14" s="24">
        <f t="shared" si="1"/>
        <v>71.471287504193469</v>
      </c>
      <c r="G14" s="27">
        <v>5.71</v>
      </c>
      <c r="H14" s="26">
        <f t="shared" si="2"/>
        <v>60.034150612959714</v>
      </c>
      <c r="I14" s="26">
        <f t="shared" si="3"/>
        <v>16.657185781589583</v>
      </c>
    </row>
    <row r="15" spans="1:9" x14ac:dyDescent="0.15">
      <c r="A15" s="1" t="s">
        <v>286</v>
      </c>
      <c r="B15" s="2" t="s">
        <v>5</v>
      </c>
      <c r="C15" s="22">
        <v>2560.0830000000001</v>
      </c>
      <c r="D15" s="27">
        <v>146.85</v>
      </c>
      <c r="E15" s="24">
        <f t="shared" si="0"/>
        <v>17.433319713993871</v>
      </c>
      <c r="F15" s="24">
        <f t="shared" si="1"/>
        <v>57.361421485162779</v>
      </c>
      <c r="G15" s="27">
        <v>36.090000000000003</v>
      </c>
      <c r="H15" s="26">
        <f t="shared" si="2"/>
        <v>70.936076475477961</v>
      </c>
      <c r="I15" s="26">
        <f t="shared" si="3"/>
        <v>14.097199192369935</v>
      </c>
    </row>
    <row r="16" spans="1:9" x14ac:dyDescent="0.15">
      <c r="A16" s="1" t="s">
        <v>287</v>
      </c>
      <c r="B16" s="2" t="s">
        <v>6</v>
      </c>
      <c r="C16" s="22">
        <v>610.29500000000019</v>
      </c>
      <c r="D16" s="27">
        <v>36.6</v>
      </c>
      <c r="E16" s="24">
        <f t="shared" si="0"/>
        <v>16.674726775956287</v>
      </c>
      <c r="F16" s="24">
        <f t="shared" si="1"/>
        <v>59.970997632292566</v>
      </c>
      <c r="G16" s="27">
        <v>8.0299999999999994</v>
      </c>
      <c r="H16" s="26">
        <f t="shared" si="2"/>
        <v>76.001867995018713</v>
      </c>
      <c r="I16" s="26">
        <f t="shared" si="3"/>
        <v>13.157571338451072</v>
      </c>
    </row>
    <row r="17" spans="1:9" x14ac:dyDescent="0.15">
      <c r="A17" s="1" t="s">
        <v>288</v>
      </c>
      <c r="B17" s="2" t="s">
        <v>7</v>
      </c>
      <c r="C17" s="22">
        <v>18369.683400000005</v>
      </c>
      <c r="D17" s="27">
        <v>1048.1199999999999</v>
      </c>
      <c r="E17" s="24">
        <f t="shared" si="0"/>
        <v>17.526317024768165</v>
      </c>
      <c r="F17" s="24">
        <f t="shared" si="1"/>
        <v>57.057053035546573</v>
      </c>
      <c r="G17" s="27">
        <v>278.99</v>
      </c>
      <c r="H17" s="26">
        <f t="shared" si="2"/>
        <v>65.84351912254921</v>
      </c>
      <c r="I17" s="26">
        <f t="shared" si="3"/>
        <v>15.187523591179581</v>
      </c>
    </row>
    <row r="18" spans="1:9" x14ac:dyDescent="0.15">
      <c r="A18" s="1" t="s">
        <v>289</v>
      </c>
      <c r="B18" s="2" t="s">
        <v>8</v>
      </c>
      <c r="C18" s="22">
        <v>119.73400000000001</v>
      </c>
      <c r="D18" s="27">
        <v>9.68</v>
      </c>
      <c r="E18" s="24">
        <f t="shared" si="0"/>
        <v>12.369214876033059</v>
      </c>
      <c r="F18" s="24">
        <f t="shared" si="1"/>
        <v>80.845875022967576</v>
      </c>
      <c r="G18" s="27">
        <v>1.41</v>
      </c>
      <c r="H18" s="26">
        <f t="shared" si="2"/>
        <v>84.917730496453913</v>
      </c>
      <c r="I18" s="26">
        <f t="shared" si="3"/>
        <v>11.776103696527301</v>
      </c>
    </row>
    <row r="19" spans="1:9" x14ac:dyDescent="0.15">
      <c r="A19" s="1" t="s">
        <v>290</v>
      </c>
      <c r="B19" s="2" t="s">
        <v>9</v>
      </c>
      <c r="C19" s="22">
        <v>1333.9119999999998</v>
      </c>
      <c r="D19" s="27">
        <v>79.790000000000006</v>
      </c>
      <c r="E19" s="24">
        <f t="shared" si="0"/>
        <v>16.717784183481637</v>
      </c>
      <c r="F19" s="24">
        <f t="shared" si="1"/>
        <v>59.816539621804154</v>
      </c>
      <c r="G19" s="27">
        <v>20.91</v>
      </c>
      <c r="H19" s="26">
        <f t="shared" si="2"/>
        <v>63.79301769488282</v>
      </c>
      <c r="I19" s="26">
        <f t="shared" si="3"/>
        <v>15.675696747611537</v>
      </c>
    </row>
    <row r="20" spans="1:9" x14ac:dyDescent="0.15">
      <c r="A20" s="1" t="s">
        <v>291</v>
      </c>
      <c r="B20" s="2" t="s">
        <v>10</v>
      </c>
      <c r="C20" s="22">
        <v>846.95699999999999</v>
      </c>
      <c r="D20" s="27">
        <v>53.6</v>
      </c>
      <c r="E20" s="24">
        <f t="shared" si="0"/>
        <v>15.801436567164179</v>
      </c>
      <c r="F20" s="24">
        <f t="shared" si="1"/>
        <v>63.285385208458045</v>
      </c>
      <c r="G20" s="27">
        <v>14.25</v>
      </c>
      <c r="H20" s="26">
        <f t="shared" si="2"/>
        <v>59.43557894736842</v>
      </c>
      <c r="I20" s="26">
        <f t="shared" si="3"/>
        <v>16.824939164562071</v>
      </c>
    </row>
    <row r="21" spans="1:9" x14ac:dyDescent="0.15">
      <c r="A21" s="1" t="s">
        <v>292</v>
      </c>
      <c r="B21" s="2" t="s">
        <v>11</v>
      </c>
      <c r="C21" s="22">
        <v>2529.3459999999995</v>
      </c>
      <c r="D21" s="27">
        <v>149.30000000000001</v>
      </c>
      <c r="E21" s="24">
        <f t="shared" si="0"/>
        <v>16.941366376423304</v>
      </c>
      <c r="F21" s="24">
        <f t="shared" si="1"/>
        <v>59.027116100367465</v>
      </c>
      <c r="G21" s="27">
        <v>38.369999999999997</v>
      </c>
      <c r="H21" s="26">
        <f t="shared" si="2"/>
        <v>65.919885327078433</v>
      </c>
      <c r="I21" s="26">
        <f t="shared" si="3"/>
        <v>15.169929301882782</v>
      </c>
    </row>
    <row r="22" spans="1:9" x14ac:dyDescent="0.15">
      <c r="A22" s="1" t="s">
        <v>293</v>
      </c>
      <c r="B22" s="2" t="s">
        <v>12</v>
      </c>
      <c r="C22" s="22">
        <v>13405.105</v>
      </c>
      <c r="D22" s="27">
        <v>718.87</v>
      </c>
      <c r="E22" s="24">
        <f t="shared" si="0"/>
        <v>18.647467553243285</v>
      </c>
      <c r="F22" s="24">
        <f t="shared" si="1"/>
        <v>53.626584797358923</v>
      </c>
      <c r="G22" s="27">
        <v>156.77000000000001</v>
      </c>
      <c r="H22" s="26">
        <f t="shared" si="2"/>
        <v>85.508101039739742</v>
      </c>
      <c r="I22" s="26">
        <f t="shared" si="3"/>
        <v>11.69479836226572</v>
      </c>
    </row>
    <row r="23" spans="1:9" x14ac:dyDescent="0.15">
      <c r="A23" s="1" t="s">
        <v>294</v>
      </c>
      <c r="B23" s="2" t="s">
        <v>13</v>
      </c>
      <c r="C23" s="22">
        <v>624.58199999999999</v>
      </c>
      <c r="D23" s="27">
        <v>41.56</v>
      </c>
      <c r="E23" s="24">
        <f t="shared" si="0"/>
        <v>15.028440808469682</v>
      </c>
      <c r="F23" s="24">
        <f t="shared" si="1"/>
        <v>66.540502287930167</v>
      </c>
      <c r="G23" s="27">
        <v>10.64</v>
      </c>
      <c r="H23" s="26">
        <f t="shared" si="2"/>
        <v>58.701315789473682</v>
      </c>
      <c r="I23" s="26">
        <f t="shared" si="3"/>
        <v>17.035393271019657</v>
      </c>
    </row>
    <row r="24" spans="1:9" x14ac:dyDescent="0.15">
      <c r="A24" s="1" t="s">
        <v>295</v>
      </c>
      <c r="B24" s="2" t="s">
        <v>14</v>
      </c>
      <c r="C24" s="22">
        <v>9.6989999999999998</v>
      </c>
      <c r="D24" s="27">
        <v>1</v>
      </c>
      <c r="E24" s="24">
        <f t="shared" si="0"/>
        <v>9.6989999999999998</v>
      </c>
      <c r="F24" s="24">
        <f t="shared" si="1"/>
        <v>103.10341272296112</v>
      </c>
      <c r="G24" s="26"/>
      <c r="H24" s="26">
        <f t="shared" si="2"/>
        <v>0</v>
      </c>
      <c r="I24" s="26">
        <f t="shared" si="3"/>
        <v>0</v>
      </c>
    </row>
    <row r="25" spans="1:9" x14ac:dyDescent="0.15">
      <c r="A25" s="1" t="s">
        <v>296</v>
      </c>
      <c r="B25" s="2" t="s">
        <v>15</v>
      </c>
      <c r="C25" s="22">
        <v>288.755</v>
      </c>
      <c r="D25" s="27">
        <v>23</v>
      </c>
      <c r="E25" s="24">
        <f t="shared" si="0"/>
        <v>12.554565217391303</v>
      </c>
      <c r="F25" s="24">
        <f t="shared" si="1"/>
        <v>79.652300393066781</v>
      </c>
      <c r="G25" s="27">
        <v>5.01</v>
      </c>
      <c r="H25" s="26">
        <f t="shared" si="2"/>
        <v>57.635728542914173</v>
      </c>
      <c r="I25" s="26">
        <f t="shared" si="3"/>
        <v>17.350348911707155</v>
      </c>
    </row>
    <row r="26" spans="1:9" x14ac:dyDescent="0.15">
      <c r="A26" s="1" t="s">
        <v>297</v>
      </c>
      <c r="B26" s="2" t="s">
        <v>16</v>
      </c>
      <c r="C26" s="22">
        <v>1342.1209999999999</v>
      </c>
      <c r="D26" s="27">
        <v>88.07</v>
      </c>
      <c r="E26" s="24">
        <f t="shared" si="0"/>
        <v>15.239252867037584</v>
      </c>
      <c r="F26" s="24">
        <f t="shared" si="1"/>
        <v>65.620014886884263</v>
      </c>
      <c r="G26" s="27">
        <v>19.04</v>
      </c>
      <c r="H26" s="26">
        <f t="shared" si="2"/>
        <v>70.489548319327724</v>
      </c>
      <c r="I26" s="26">
        <f t="shared" si="3"/>
        <v>14.186500322996213</v>
      </c>
    </row>
    <row r="27" spans="1:9" x14ac:dyDescent="0.15">
      <c r="A27" s="1" t="s">
        <v>298</v>
      </c>
      <c r="B27" s="2" t="s">
        <v>17</v>
      </c>
      <c r="C27" s="22">
        <v>1547.415</v>
      </c>
      <c r="D27" s="27">
        <v>95.02</v>
      </c>
      <c r="E27" s="24">
        <f t="shared" si="0"/>
        <v>16.28515049463271</v>
      </c>
      <c r="F27" s="24">
        <f t="shared" si="1"/>
        <v>61.405634558279452</v>
      </c>
      <c r="G27" s="27">
        <v>21.52</v>
      </c>
      <c r="H27" s="26">
        <f t="shared" si="2"/>
        <v>71.905901486988853</v>
      </c>
      <c r="I27" s="26">
        <f t="shared" si="3"/>
        <v>13.907064362178213</v>
      </c>
    </row>
    <row r="28" spans="1:9" x14ac:dyDescent="0.15">
      <c r="A28" s="1" t="s">
        <v>299</v>
      </c>
      <c r="B28" s="2" t="s">
        <v>18</v>
      </c>
      <c r="C28" s="22">
        <v>1260.7220000000002</v>
      </c>
      <c r="D28" s="27">
        <v>80.5</v>
      </c>
      <c r="E28" s="24">
        <f t="shared" si="0"/>
        <v>15.66114285714286</v>
      </c>
      <c r="F28" s="24">
        <f t="shared" si="1"/>
        <v>63.852300507169694</v>
      </c>
      <c r="G28" s="27">
        <v>22.87</v>
      </c>
      <c r="H28" s="26">
        <f t="shared" si="2"/>
        <v>55.125579361609098</v>
      </c>
      <c r="I28" s="26">
        <f t="shared" si="3"/>
        <v>18.140398914272929</v>
      </c>
    </row>
    <row r="29" spans="1:9" x14ac:dyDescent="0.15">
      <c r="A29" s="1" t="s">
        <v>300</v>
      </c>
      <c r="B29" s="2" t="s">
        <v>19</v>
      </c>
      <c r="C29" s="22">
        <v>7421.1930000000011</v>
      </c>
      <c r="D29" s="27">
        <v>454.62</v>
      </c>
      <c r="E29" s="24">
        <f t="shared" si="0"/>
        <v>16.323947472614492</v>
      </c>
      <c r="F29" s="24">
        <f t="shared" si="1"/>
        <v>61.259692343266096</v>
      </c>
      <c r="G29" s="27">
        <v>91.04</v>
      </c>
      <c r="H29" s="26">
        <f t="shared" si="2"/>
        <v>81.515740333919169</v>
      </c>
      <c r="I29" s="26">
        <f t="shared" si="3"/>
        <v>12.267569378669979</v>
      </c>
    </row>
    <row r="30" spans="1:9" x14ac:dyDescent="0.15">
      <c r="A30" s="1" t="s">
        <v>301</v>
      </c>
      <c r="B30" s="2" t="s">
        <v>20</v>
      </c>
      <c r="C30" s="22">
        <v>3510.262999999999</v>
      </c>
      <c r="D30" s="27">
        <v>222.97</v>
      </c>
      <c r="E30" s="24">
        <f t="shared" si="0"/>
        <v>15.743207606404445</v>
      </c>
      <c r="F30" s="24">
        <f t="shared" si="1"/>
        <v>63.51945708911272</v>
      </c>
      <c r="G30" s="27">
        <v>58.38</v>
      </c>
      <c r="H30" s="26">
        <f t="shared" si="2"/>
        <v>60.127834874957159</v>
      </c>
      <c r="I30" s="26">
        <f t="shared" si="3"/>
        <v>16.631232474603763</v>
      </c>
    </row>
    <row r="31" spans="1:9" x14ac:dyDescent="0.15">
      <c r="A31" s="1" t="s">
        <v>302</v>
      </c>
      <c r="B31" s="2" t="s">
        <v>21</v>
      </c>
      <c r="C31" s="22">
        <v>362.39099999999996</v>
      </c>
      <c r="D31" s="27">
        <v>20.63</v>
      </c>
      <c r="E31" s="24">
        <f t="shared" si="0"/>
        <v>17.566214251090642</v>
      </c>
      <c r="F31" s="24">
        <f t="shared" si="1"/>
        <v>56.927462326603035</v>
      </c>
      <c r="G31" s="27">
        <v>4.46</v>
      </c>
      <c r="H31" s="26">
        <f t="shared" si="2"/>
        <v>81.253587443946174</v>
      </c>
      <c r="I31" s="26">
        <f t="shared" si="3"/>
        <v>12.307148908223439</v>
      </c>
    </row>
    <row r="32" spans="1:9" x14ac:dyDescent="0.15">
      <c r="A32" s="1" t="s">
        <v>303</v>
      </c>
      <c r="B32" s="2" t="s">
        <v>22</v>
      </c>
      <c r="C32" s="22">
        <v>2641.114</v>
      </c>
      <c r="D32" s="27">
        <v>162.58000000000001</v>
      </c>
      <c r="E32" s="24">
        <f t="shared" si="0"/>
        <v>16.24501168655431</v>
      </c>
      <c r="F32" s="24">
        <f t="shared" si="1"/>
        <v>61.557357993634511</v>
      </c>
      <c r="G32" s="27">
        <v>41.89</v>
      </c>
      <c r="H32" s="26">
        <f t="shared" si="2"/>
        <v>63.048794461685368</v>
      </c>
      <c r="I32" s="26">
        <f t="shared" si="3"/>
        <v>15.860731494361849</v>
      </c>
    </row>
    <row r="33" spans="1:9" x14ac:dyDescent="0.15">
      <c r="A33" s="1" t="s">
        <v>304</v>
      </c>
      <c r="B33" s="2" t="s">
        <v>23</v>
      </c>
      <c r="C33" s="22">
        <v>504.04599999999999</v>
      </c>
      <c r="D33" s="27">
        <v>38.4</v>
      </c>
      <c r="E33" s="24">
        <f t="shared" si="0"/>
        <v>13.126197916666667</v>
      </c>
      <c r="F33" s="24">
        <f t="shared" si="1"/>
        <v>76.183522932430776</v>
      </c>
      <c r="G33" s="27">
        <v>10.79</v>
      </c>
      <c r="H33" s="26">
        <f t="shared" si="2"/>
        <v>46.714179796107508</v>
      </c>
      <c r="I33" s="26">
        <f t="shared" si="3"/>
        <v>21.406776365649165</v>
      </c>
    </row>
    <row r="34" spans="1:9" x14ac:dyDescent="0.15">
      <c r="A34" s="1" t="s">
        <v>305</v>
      </c>
      <c r="B34" s="2" t="s">
        <v>24</v>
      </c>
      <c r="C34" s="22">
        <v>3213.625</v>
      </c>
      <c r="D34" s="27">
        <v>75.540000000000006</v>
      </c>
      <c r="E34" s="24">
        <f t="shared" si="0"/>
        <v>42.542030712205452</v>
      </c>
      <c r="F34" s="24">
        <f t="shared" si="1"/>
        <v>23.50616515617099</v>
      </c>
      <c r="G34" s="27">
        <v>28.39</v>
      </c>
      <c r="H34" s="26">
        <f t="shared" si="2"/>
        <v>113.1956674885523</v>
      </c>
      <c r="I34" s="26">
        <f t="shared" si="3"/>
        <v>8.8342603757439022</v>
      </c>
    </row>
    <row r="35" spans="1:9" x14ac:dyDescent="0.15">
      <c r="A35" s="1" t="s">
        <v>373</v>
      </c>
      <c r="B35" s="2" t="s">
        <v>376</v>
      </c>
      <c r="C35" s="22">
        <v>114.06299999999999</v>
      </c>
      <c r="D35" s="28">
        <v>15.83</v>
      </c>
      <c r="E35" s="24">
        <f t="shared" si="0"/>
        <v>7.205495893872393</v>
      </c>
      <c r="F35" s="24">
        <f t="shared" si="1"/>
        <v>138.78295328020482</v>
      </c>
      <c r="G35" s="27">
        <v>5.59</v>
      </c>
      <c r="H35" s="26">
        <f t="shared" si="2"/>
        <v>20.404830053667261</v>
      </c>
      <c r="I35" s="26">
        <f t="shared" si="3"/>
        <v>49.008004348474088</v>
      </c>
    </row>
    <row r="36" spans="1:9" x14ac:dyDescent="0.15">
      <c r="A36" s="1" t="s">
        <v>306</v>
      </c>
      <c r="B36" s="2" t="s">
        <v>25</v>
      </c>
      <c r="C36" s="22">
        <v>22286.981</v>
      </c>
      <c r="D36" s="27">
        <v>1288.6600000000001</v>
      </c>
      <c r="E36" s="24">
        <f t="shared" si="0"/>
        <v>17.294694488848879</v>
      </c>
      <c r="F36" s="24">
        <f t="shared" si="1"/>
        <v>57.821200637268909</v>
      </c>
      <c r="G36" s="27">
        <v>242.8</v>
      </c>
      <c r="H36" s="26">
        <f t="shared" si="2"/>
        <v>91.791519769357492</v>
      </c>
      <c r="I36" s="26">
        <f t="shared" si="3"/>
        <v>10.894252568349208</v>
      </c>
    </row>
    <row r="37" spans="1:9" x14ac:dyDescent="0.15">
      <c r="A37" s="1" t="s">
        <v>307</v>
      </c>
      <c r="B37" s="2" t="s">
        <v>26</v>
      </c>
      <c r="C37" s="22">
        <v>1922.6299999999999</v>
      </c>
      <c r="D37" s="27">
        <v>103.9</v>
      </c>
      <c r="E37" s="24">
        <f t="shared" si="0"/>
        <v>18.504619826756496</v>
      </c>
      <c r="F37" s="24">
        <f t="shared" si="1"/>
        <v>54.040559025917631</v>
      </c>
      <c r="G37" s="27">
        <v>21.04</v>
      </c>
      <c r="H37" s="26">
        <f t="shared" si="2"/>
        <v>91.379752851711018</v>
      </c>
      <c r="I37" s="26">
        <f t="shared" si="3"/>
        <v>10.943343232967342</v>
      </c>
    </row>
    <row r="38" spans="1:9" x14ac:dyDescent="0.15">
      <c r="A38" s="1" t="s">
        <v>308</v>
      </c>
      <c r="B38" s="2" t="s">
        <v>27</v>
      </c>
      <c r="C38" s="22">
        <v>1623.3280000000002</v>
      </c>
      <c r="D38" s="27">
        <v>96.39</v>
      </c>
      <c r="E38" s="24">
        <f t="shared" si="0"/>
        <v>16.841249092229486</v>
      </c>
      <c r="F38" s="24">
        <f t="shared" si="1"/>
        <v>59.378018490409815</v>
      </c>
      <c r="G38" s="27">
        <v>20.46</v>
      </c>
      <c r="H38" s="26">
        <f t="shared" si="2"/>
        <v>79.34154447702835</v>
      </c>
      <c r="I38" s="26">
        <f t="shared" si="3"/>
        <v>12.603737507145814</v>
      </c>
    </row>
    <row r="39" spans="1:9" x14ac:dyDescent="0.15">
      <c r="A39" s="1" t="s">
        <v>309</v>
      </c>
      <c r="B39" s="2" t="s">
        <v>28</v>
      </c>
      <c r="C39" s="22">
        <v>160.77399999999997</v>
      </c>
      <c r="D39" s="27">
        <v>10.39</v>
      </c>
      <c r="E39" s="24">
        <f t="shared" si="0"/>
        <v>15.473917228103943</v>
      </c>
      <c r="F39" s="24">
        <f t="shared" si="1"/>
        <v>64.624877156754224</v>
      </c>
      <c r="G39" s="27">
        <v>1.48</v>
      </c>
      <c r="H39" s="26">
        <f t="shared" si="2"/>
        <v>108.63108108108106</v>
      </c>
      <c r="I39" s="26">
        <f t="shared" si="3"/>
        <v>9.2054685459091665</v>
      </c>
    </row>
    <row r="40" spans="1:9" x14ac:dyDescent="0.15">
      <c r="A40" s="1" t="s">
        <v>310</v>
      </c>
      <c r="B40" s="2" t="s">
        <v>29</v>
      </c>
      <c r="C40" s="22">
        <v>3063.4389999999999</v>
      </c>
      <c r="D40" s="27">
        <v>166.24</v>
      </c>
      <c r="E40" s="24">
        <f t="shared" si="0"/>
        <v>18.427809191530315</v>
      </c>
      <c r="F40" s="24">
        <f t="shared" si="1"/>
        <v>54.265810417638484</v>
      </c>
      <c r="G40" s="27">
        <v>37.409999999999997</v>
      </c>
      <c r="H40" s="26">
        <f t="shared" si="2"/>
        <v>81.888238438920084</v>
      </c>
      <c r="I40" s="26">
        <f t="shared" si="3"/>
        <v>12.211765927116552</v>
      </c>
    </row>
    <row r="41" spans="1:9" x14ac:dyDescent="0.15">
      <c r="A41" s="1" t="s">
        <v>311</v>
      </c>
      <c r="B41" s="2" t="s">
        <v>331</v>
      </c>
      <c r="C41" s="22">
        <v>24621.449000000004</v>
      </c>
      <c r="D41" s="27">
        <v>1503.26</v>
      </c>
      <c r="E41" s="24">
        <f t="shared" si="0"/>
        <v>16.378702952250446</v>
      </c>
      <c r="F41" s="24">
        <f t="shared" si="1"/>
        <v>61.054895672468326</v>
      </c>
      <c r="G41" s="27">
        <v>301.43</v>
      </c>
      <c r="H41" s="26">
        <f t="shared" si="2"/>
        <v>81.68214510831703</v>
      </c>
      <c r="I41" s="26">
        <f t="shared" si="3"/>
        <v>12.242577599718032</v>
      </c>
    </row>
    <row r="42" spans="1:9" x14ac:dyDescent="0.15">
      <c r="A42" s="1" t="s">
        <v>312</v>
      </c>
      <c r="B42" s="2" t="s">
        <v>30</v>
      </c>
      <c r="C42" s="22">
        <v>7233.4450000000006</v>
      </c>
      <c r="D42" s="27">
        <v>393.96</v>
      </c>
      <c r="E42" s="24">
        <f t="shared" si="0"/>
        <v>18.360861508782619</v>
      </c>
      <c r="F42" s="24">
        <f t="shared" si="1"/>
        <v>54.463675330357795</v>
      </c>
      <c r="G42" s="27">
        <v>57.61</v>
      </c>
      <c r="H42" s="26">
        <f t="shared" si="2"/>
        <v>125.55884395070302</v>
      </c>
      <c r="I42" s="26">
        <f t="shared" si="3"/>
        <v>7.9643931764187048</v>
      </c>
    </row>
    <row r="43" spans="1:9" x14ac:dyDescent="0.15">
      <c r="A43" s="1" t="s">
        <v>313</v>
      </c>
      <c r="B43" s="2" t="s">
        <v>31</v>
      </c>
      <c r="C43" s="22">
        <v>12448.176999999998</v>
      </c>
      <c r="D43" s="27">
        <v>723.23</v>
      </c>
      <c r="E43" s="24">
        <f t="shared" si="0"/>
        <v>17.2119201360563</v>
      </c>
      <c r="F43" s="24">
        <f t="shared" si="1"/>
        <v>58.099270278692224</v>
      </c>
      <c r="G43" s="27">
        <v>137.13999999999999</v>
      </c>
      <c r="H43" s="26">
        <f t="shared" si="2"/>
        <v>90.769848330173545</v>
      </c>
      <c r="I43" s="26">
        <f t="shared" si="3"/>
        <v>11.016874197723892</v>
      </c>
    </row>
    <row r="44" spans="1:9" x14ac:dyDescent="0.15">
      <c r="A44" s="1" t="s">
        <v>314</v>
      </c>
      <c r="B44" s="2" t="s">
        <v>32</v>
      </c>
      <c r="C44" s="22">
        <v>3310.4390000000003</v>
      </c>
      <c r="D44" s="27">
        <v>181.45</v>
      </c>
      <c r="E44" s="24">
        <f t="shared" si="0"/>
        <v>18.24435932763847</v>
      </c>
      <c r="F44" s="24">
        <f t="shared" si="1"/>
        <v>54.811461561442449</v>
      </c>
      <c r="G44" s="27">
        <v>33.47</v>
      </c>
      <c r="H44" s="26">
        <f t="shared" si="2"/>
        <v>98.907648640573655</v>
      </c>
      <c r="I44" s="26">
        <f t="shared" si="3"/>
        <v>10.110441545668111</v>
      </c>
    </row>
    <row r="45" spans="1:9" x14ac:dyDescent="0.15">
      <c r="A45" s="1" t="s">
        <v>315</v>
      </c>
      <c r="B45" s="2" t="s">
        <v>33</v>
      </c>
      <c r="C45" s="22">
        <v>389.54999999999995</v>
      </c>
      <c r="D45" s="27">
        <v>31</v>
      </c>
      <c r="E45" s="24">
        <f t="shared" si="0"/>
        <v>12.566129032258063</v>
      </c>
      <c r="F45" s="24">
        <f t="shared" si="1"/>
        <v>79.579001411885528</v>
      </c>
      <c r="G45" s="26">
        <v>3.43</v>
      </c>
      <c r="H45" s="26">
        <f t="shared" si="2"/>
        <v>113.57142857142856</v>
      </c>
      <c r="I45" s="26">
        <f t="shared" si="3"/>
        <v>8.8050314465408821</v>
      </c>
    </row>
    <row r="46" spans="1:9" x14ac:dyDescent="0.15">
      <c r="A46" s="1" t="s">
        <v>316</v>
      </c>
      <c r="B46" s="2" t="s">
        <v>34</v>
      </c>
      <c r="C46" s="22">
        <v>30.35</v>
      </c>
      <c r="D46" s="27">
        <v>3</v>
      </c>
      <c r="E46" s="24">
        <f t="shared" si="0"/>
        <v>10.116666666666667</v>
      </c>
      <c r="F46" s="24">
        <f t="shared" si="1"/>
        <v>98.846787479406913</v>
      </c>
      <c r="G46" s="26">
        <v>1.33</v>
      </c>
      <c r="H46" s="26">
        <f t="shared" si="2"/>
        <v>22.819548872180452</v>
      </c>
      <c r="I46" s="26">
        <f t="shared" si="3"/>
        <v>43.822075782537063</v>
      </c>
    </row>
    <row r="47" spans="1:9" x14ac:dyDescent="0.15">
      <c r="A47" s="1" t="s">
        <v>317</v>
      </c>
      <c r="B47" s="2" t="s">
        <v>35</v>
      </c>
      <c r="C47" s="22">
        <v>6312.4030000000002</v>
      </c>
      <c r="D47" s="27">
        <v>374.44</v>
      </c>
      <c r="E47" s="24">
        <f t="shared" si="0"/>
        <v>16.85824965281487</v>
      </c>
      <c r="F47" s="24">
        <f t="shared" si="1"/>
        <v>59.318139225268098</v>
      </c>
      <c r="G47" s="27">
        <v>107.79</v>
      </c>
      <c r="H47" s="26">
        <f t="shared" si="2"/>
        <v>58.56204657203822</v>
      </c>
      <c r="I47" s="26">
        <f t="shared" si="3"/>
        <v>17.075905958475719</v>
      </c>
    </row>
    <row r="48" spans="1:9" x14ac:dyDescent="0.15">
      <c r="A48" s="1" t="s">
        <v>318</v>
      </c>
      <c r="B48" s="2" t="s">
        <v>36</v>
      </c>
      <c r="C48" s="22">
        <v>649.70500000000004</v>
      </c>
      <c r="D48" s="27">
        <v>36.799999999999997</v>
      </c>
      <c r="E48" s="24">
        <f t="shared" si="0"/>
        <v>17.655027173913044</v>
      </c>
      <c r="F48" s="24">
        <f t="shared" si="1"/>
        <v>56.641090956664939</v>
      </c>
      <c r="G48" s="27">
        <v>12.01</v>
      </c>
      <c r="H48" s="26">
        <f t="shared" si="2"/>
        <v>54.097002497918403</v>
      </c>
      <c r="I48" s="26">
        <f t="shared" si="3"/>
        <v>18.485312564933317</v>
      </c>
    </row>
    <row r="49" spans="1:9" x14ac:dyDescent="0.15">
      <c r="A49" s="1" t="s">
        <v>319</v>
      </c>
      <c r="B49" s="2" t="s">
        <v>37</v>
      </c>
      <c r="C49" s="22">
        <v>1398.9459999999999</v>
      </c>
      <c r="D49" s="27">
        <v>79.75</v>
      </c>
      <c r="E49" s="24">
        <f t="shared" si="0"/>
        <v>17.54164263322884</v>
      </c>
      <c r="F49" s="24">
        <f t="shared" si="1"/>
        <v>57.007203995007671</v>
      </c>
      <c r="G49" s="27">
        <v>22.99</v>
      </c>
      <c r="H49" s="26">
        <f t="shared" si="2"/>
        <v>60.850195737277076</v>
      </c>
      <c r="I49" s="26">
        <f t="shared" si="3"/>
        <v>16.433800875802209</v>
      </c>
    </row>
    <row r="50" spans="1:9" x14ac:dyDescent="0.15">
      <c r="A50" s="1" t="s">
        <v>320</v>
      </c>
      <c r="B50" s="2" t="s">
        <v>38</v>
      </c>
      <c r="C50" s="22">
        <v>1018.4850000000002</v>
      </c>
      <c r="D50" s="27">
        <v>54.05</v>
      </c>
      <c r="E50" s="24">
        <f t="shared" si="0"/>
        <v>18.84338575393155</v>
      </c>
      <c r="F50" s="24">
        <f t="shared" si="1"/>
        <v>53.069019180449381</v>
      </c>
      <c r="G50" s="27">
        <v>3.09</v>
      </c>
      <c r="H50" s="26">
        <f t="shared" si="2"/>
        <v>329.60679611650494</v>
      </c>
      <c r="I50" s="26">
        <f t="shared" si="3"/>
        <v>3.0339180253022864</v>
      </c>
    </row>
    <row r="51" spans="1:9" x14ac:dyDescent="0.15">
      <c r="A51" s="1" t="s">
        <v>321</v>
      </c>
      <c r="B51" s="2" t="s">
        <v>39</v>
      </c>
      <c r="C51" s="22">
        <v>2396.431</v>
      </c>
      <c r="D51" s="27">
        <v>131.66</v>
      </c>
      <c r="E51" s="24">
        <f t="shared" si="0"/>
        <v>18.201663375360777</v>
      </c>
      <c r="F51" s="24">
        <f t="shared" si="1"/>
        <v>54.9400337418436</v>
      </c>
      <c r="G51" s="27">
        <v>52.55</v>
      </c>
      <c r="H51" s="26">
        <f t="shared" si="2"/>
        <v>45.602873453853476</v>
      </c>
      <c r="I51" s="26">
        <f t="shared" si="3"/>
        <v>21.928442755080365</v>
      </c>
    </row>
    <row r="52" spans="1:9" x14ac:dyDescent="0.15">
      <c r="A52" s="1" t="s">
        <v>322</v>
      </c>
      <c r="B52" s="2" t="s">
        <v>40</v>
      </c>
      <c r="C52" s="22">
        <v>4863.317</v>
      </c>
      <c r="D52" s="27">
        <v>278.60000000000002</v>
      </c>
      <c r="E52" s="24">
        <f t="shared" si="0"/>
        <v>17.45627063890883</v>
      </c>
      <c r="F52" s="24">
        <f t="shared" si="1"/>
        <v>57.286004593161422</v>
      </c>
      <c r="G52" s="27">
        <v>75</v>
      </c>
      <c r="H52" s="26">
        <f t="shared" si="2"/>
        <v>64.844226666666671</v>
      </c>
      <c r="I52" s="26">
        <f t="shared" si="3"/>
        <v>15.42157338294008</v>
      </c>
    </row>
    <row r="53" spans="1:9" x14ac:dyDescent="0.15">
      <c r="A53" s="1" t="s">
        <v>323</v>
      </c>
      <c r="B53" s="2" t="s">
        <v>41</v>
      </c>
      <c r="C53" s="22">
        <v>171.702</v>
      </c>
      <c r="D53" s="27">
        <v>11.06</v>
      </c>
      <c r="E53" s="24">
        <f t="shared" si="0"/>
        <v>15.524593128390595</v>
      </c>
      <c r="F53" s="24">
        <f t="shared" si="1"/>
        <v>64.413926453972579</v>
      </c>
      <c r="G53" s="27">
        <v>6.3</v>
      </c>
      <c r="H53" s="26">
        <f t="shared" si="2"/>
        <v>27.254285714285714</v>
      </c>
      <c r="I53" s="26">
        <f t="shared" si="3"/>
        <v>36.691477094035015</v>
      </c>
    </row>
    <row r="54" spans="1:9" x14ac:dyDescent="0.15">
      <c r="A54" s="1" t="s">
        <v>324</v>
      </c>
      <c r="B54" s="2" t="s">
        <v>42</v>
      </c>
      <c r="C54" s="22">
        <v>777.64800000000002</v>
      </c>
      <c r="D54" s="27">
        <v>54.66</v>
      </c>
      <c r="E54" s="24">
        <f t="shared" si="0"/>
        <v>14.227003293084524</v>
      </c>
      <c r="F54" s="24">
        <f t="shared" si="1"/>
        <v>70.288871057342135</v>
      </c>
      <c r="G54" s="27">
        <v>17.649999999999999</v>
      </c>
      <c r="H54" s="26">
        <f t="shared" si="2"/>
        <v>44.05937677053825</v>
      </c>
      <c r="I54" s="26">
        <f t="shared" si="3"/>
        <v>22.696644240067481</v>
      </c>
    </row>
    <row r="55" spans="1:9" x14ac:dyDescent="0.15">
      <c r="A55" s="1" t="s">
        <v>325</v>
      </c>
      <c r="B55" s="2" t="s">
        <v>43</v>
      </c>
      <c r="C55" s="22">
        <v>24.7</v>
      </c>
      <c r="D55" s="27">
        <v>3</v>
      </c>
      <c r="E55" s="24">
        <f t="shared" si="0"/>
        <v>8.2333333333333325</v>
      </c>
      <c r="F55" s="24">
        <f t="shared" si="1"/>
        <v>121.45748987854252</v>
      </c>
      <c r="G55" s="27">
        <v>0.94</v>
      </c>
      <c r="H55" s="26">
        <f t="shared" si="2"/>
        <v>26.276595744680851</v>
      </c>
      <c r="I55" s="26">
        <f t="shared" si="3"/>
        <v>38.056680161943312</v>
      </c>
    </row>
    <row r="56" spans="1:9" x14ac:dyDescent="0.15">
      <c r="A56" s="1" t="s">
        <v>326</v>
      </c>
      <c r="B56" s="2" t="s">
        <v>44</v>
      </c>
      <c r="C56" s="22">
        <v>5932.6389999999992</v>
      </c>
      <c r="D56" s="27">
        <v>354.08</v>
      </c>
      <c r="E56" s="24">
        <f t="shared" si="0"/>
        <v>16.75508077270673</v>
      </c>
      <c r="F56" s="24">
        <f t="shared" si="1"/>
        <v>59.683388792070446</v>
      </c>
      <c r="G56" s="27">
        <v>68.680000000000007</v>
      </c>
      <c r="H56" s="26">
        <f t="shared" si="2"/>
        <v>86.380882352941157</v>
      </c>
      <c r="I56" s="26">
        <f t="shared" si="3"/>
        <v>11.576635625393694</v>
      </c>
    </row>
    <row r="57" spans="1:9" x14ac:dyDescent="0.15">
      <c r="A57" s="1" t="s">
        <v>327</v>
      </c>
      <c r="B57" s="2" t="s">
        <v>45</v>
      </c>
      <c r="C57" s="22">
        <v>92.205000000000013</v>
      </c>
      <c r="D57" s="27">
        <v>12</v>
      </c>
      <c r="E57" s="24">
        <f t="shared" si="0"/>
        <v>7.6837500000000007</v>
      </c>
      <c r="F57" s="24">
        <f t="shared" si="1"/>
        <v>130.14478607450789</v>
      </c>
      <c r="G57" s="27">
        <v>1.83</v>
      </c>
      <c r="H57" s="26">
        <f t="shared" si="2"/>
        <v>50.385245901639351</v>
      </c>
      <c r="I57" s="26">
        <f t="shared" si="3"/>
        <v>19.84707987636245</v>
      </c>
    </row>
    <row r="58" spans="1:9" x14ac:dyDescent="0.15">
      <c r="A58" s="1" t="s">
        <v>328</v>
      </c>
      <c r="B58" s="2" t="s">
        <v>46</v>
      </c>
      <c r="C58" s="22">
        <v>252.62899999999999</v>
      </c>
      <c r="D58" s="27">
        <v>21</v>
      </c>
      <c r="E58" s="24">
        <f t="shared" si="0"/>
        <v>12.029952380952381</v>
      </c>
      <c r="F58" s="24">
        <f t="shared" si="1"/>
        <v>83.125848576370885</v>
      </c>
      <c r="G58" s="27">
        <v>2.2599999999999998</v>
      </c>
      <c r="H58" s="26">
        <f t="shared" si="2"/>
        <v>111.78274336283187</v>
      </c>
      <c r="I58" s="26">
        <f t="shared" si="3"/>
        <v>8.945924656314201</v>
      </c>
    </row>
    <row r="59" spans="1:9" x14ac:dyDescent="0.15">
      <c r="A59" s="1">
        <v>10003</v>
      </c>
      <c r="B59" s="2" t="s">
        <v>47</v>
      </c>
      <c r="C59" s="22">
        <v>39.9</v>
      </c>
      <c r="D59" s="27">
        <v>3</v>
      </c>
      <c r="E59" s="24">
        <f t="shared" si="0"/>
        <v>13.299999999999999</v>
      </c>
      <c r="F59" s="24">
        <f t="shared" si="1"/>
        <v>75.187969924812023</v>
      </c>
      <c r="G59" s="27">
        <v>1.49</v>
      </c>
      <c r="H59" s="26">
        <f t="shared" si="2"/>
        <v>26.778523489932883</v>
      </c>
      <c r="I59" s="26">
        <f t="shared" si="3"/>
        <v>37.343358395989974</v>
      </c>
    </row>
    <row r="60" spans="1:9" x14ac:dyDescent="0.15">
      <c r="A60" s="1">
        <v>10050</v>
      </c>
      <c r="B60" s="2" t="s">
        <v>48</v>
      </c>
      <c r="C60" s="22">
        <v>242.32700000000003</v>
      </c>
      <c r="D60" s="27">
        <v>16</v>
      </c>
      <c r="E60" s="24">
        <f t="shared" si="0"/>
        <v>15.145437500000002</v>
      </c>
      <c r="F60" s="24">
        <f t="shared" si="1"/>
        <v>66.026484873744977</v>
      </c>
      <c r="G60" s="27">
        <v>2.4900000000000002</v>
      </c>
      <c r="H60" s="26">
        <f t="shared" si="2"/>
        <v>97.320080321285147</v>
      </c>
      <c r="I60" s="26">
        <f t="shared" si="3"/>
        <v>10.275371708476563</v>
      </c>
    </row>
    <row r="61" spans="1:9" x14ac:dyDescent="0.15">
      <c r="A61" s="1">
        <v>10065</v>
      </c>
      <c r="B61" s="2" t="s">
        <v>49</v>
      </c>
      <c r="C61" s="22">
        <v>48.908000000000001</v>
      </c>
      <c r="D61" s="27">
        <v>3.62</v>
      </c>
      <c r="E61" s="24">
        <f t="shared" si="0"/>
        <v>13.51049723756906</v>
      </c>
      <c r="F61" s="24">
        <f t="shared" si="1"/>
        <v>74.016520814590663</v>
      </c>
      <c r="G61" s="27">
        <v>0.95</v>
      </c>
      <c r="H61" s="26">
        <f t="shared" si="2"/>
        <v>51.482105263157898</v>
      </c>
      <c r="I61" s="26">
        <f t="shared" si="3"/>
        <v>19.424225075652245</v>
      </c>
    </row>
    <row r="62" spans="1:9" x14ac:dyDescent="0.15">
      <c r="A62" s="1">
        <v>10070</v>
      </c>
      <c r="B62" s="2" t="s">
        <v>50</v>
      </c>
      <c r="C62" s="22">
        <v>201.90699999999998</v>
      </c>
      <c r="D62" s="27">
        <v>18</v>
      </c>
      <c r="E62" s="24">
        <f t="shared" si="0"/>
        <v>11.217055555555554</v>
      </c>
      <c r="F62" s="24">
        <f t="shared" si="1"/>
        <v>89.149955177383646</v>
      </c>
      <c r="G62" s="27">
        <v>6.62</v>
      </c>
      <c r="H62" s="26">
        <f t="shared" si="2"/>
        <v>30.49954682779456</v>
      </c>
      <c r="I62" s="26">
        <f t="shared" si="3"/>
        <v>32.787372404126657</v>
      </c>
    </row>
    <row r="63" spans="1:9" x14ac:dyDescent="0.15">
      <c r="A63" s="1">
        <v>10309</v>
      </c>
      <c r="B63" s="2" t="s">
        <v>51</v>
      </c>
      <c r="C63" s="22">
        <v>331.95399999999995</v>
      </c>
      <c r="D63" s="27">
        <v>24.55</v>
      </c>
      <c r="E63" s="24">
        <f t="shared" si="0"/>
        <v>13.521547861507125</v>
      </c>
      <c r="F63" s="24">
        <f t="shared" si="1"/>
        <v>73.956030052356667</v>
      </c>
      <c r="G63" s="27">
        <v>4.04</v>
      </c>
      <c r="H63" s="26">
        <f t="shared" si="2"/>
        <v>82.166831683168297</v>
      </c>
      <c r="I63" s="26">
        <f t="shared" si="3"/>
        <v>12.170360953626107</v>
      </c>
    </row>
    <row r="64" spans="1:9" x14ac:dyDescent="0.15">
      <c r="A64" s="1">
        <v>11001</v>
      </c>
      <c r="B64" s="2" t="s">
        <v>52</v>
      </c>
      <c r="C64" s="22">
        <v>17954.172999999999</v>
      </c>
      <c r="D64" s="27">
        <v>1076.94</v>
      </c>
      <c r="E64" s="24">
        <f t="shared" si="0"/>
        <v>16.671470091184279</v>
      </c>
      <c r="F64" s="24">
        <f t="shared" si="1"/>
        <v>59.982712654044278</v>
      </c>
      <c r="G64" s="27">
        <v>169.94</v>
      </c>
      <c r="H64" s="26">
        <f t="shared" si="2"/>
        <v>105.65007061315758</v>
      </c>
      <c r="I64" s="26">
        <f t="shared" si="3"/>
        <v>9.4652090073990038</v>
      </c>
    </row>
    <row r="65" spans="1:9" x14ac:dyDescent="0.15">
      <c r="A65" s="1">
        <v>11051</v>
      </c>
      <c r="B65" s="2" t="s">
        <v>53</v>
      </c>
      <c r="C65" s="22">
        <v>2038.8790000000004</v>
      </c>
      <c r="D65" s="27">
        <v>125.25</v>
      </c>
      <c r="E65" s="24">
        <f t="shared" si="0"/>
        <v>16.278475049900202</v>
      </c>
      <c r="F65" s="24">
        <f t="shared" si="1"/>
        <v>61.43081565899692</v>
      </c>
      <c r="G65" s="27">
        <v>37</v>
      </c>
      <c r="H65" s="26">
        <f t="shared" si="2"/>
        <v>55.104837837837849</v>
      </c>
      <c r="I65" s="26">
        <f t="shared" si="3"/>
        <v>18.147226981100886</v>
      </c>
    </row>
    <row r="66" spans="1:9" x14ac:dyDescent="0.15">
      <c r="A66" s="1">
        <v>11054</v>
      </c>
      <c r="B66" s="2" t="s">
        <v>54</v>
      </c>
      <c r="C66" s="22">
        <v>15.2</v>
      </c>
      <c r="D66" s="27">
        <v>2</v>
      </c>
      <c r="E66" s="24">
        <f t="shared" si="0"/>
        <v>7.6</v>
      </c>
      <c r="F66" s="24">
        <f t="shared" si="1"/>
        <v>131.57894736842104</v>
      </c>
      <c r="G66" s="26"/>
      <c r="H66" s="26">
        <f t="shared" si="2"/>
        <v>0</v>
      </c>
      <c r="I66" s="26">
        <f t="shared" si="3"/>
        <v>0</v>
      </c>
    </row>
    <row r="67" spans="1:9" x14ac:dyDescent="0.15">
      <c r="A67" s="1">
        <v>11056</v>
      </c>
      <c r="B67" s="2" t="s">
        <v>55</v>
      </c>
      <c r="C67" s="22">
        <v>40.936999999999998</v>
      </c>
      <c r="D67" s="27">
        <v>10.33</v>
      </c>
      <c r="E67" s="24">
        <f t="shared" si="0"/>
        <v>3.9629235237173277</v>
      </c>
      <c r="F67" s="24">
        <f t="shared" si="1"/>
        <v>252.3389598651587</v>
      </c>
      <c r="G67" s="27">
        <v>2.17</v>
      </c>
      <c r="H67" s="26">
        <f t="shared" si="2"/>
        <v>18.864976958525347</v>
      </c>
      <c r="I67" s="26">
        <f t="shared" si="3"/>
        <v>53.008281017172735</v>
      </c>
    </row>
    <row r="68" spans="1:9" x14ac:dyDescent="0.15">
      <c r="A68" s="1">
        <v>12110</v>
      </c>
      <c r="B68" s="2" t="s">
        <v>56</v>
      </c>
      <c r="C68" s="22">
        <v>302.01400000000001</v>
      </c>
      <c r="D68" s="27">
        <v>22.14</v>
      </c>
      <c r="E68" s="24">
        <f t="shared" si="0"/>
        <v>13.641102077687444</v>
      </c>
      <c r="F68" s="24">
        <f t="shared" si="1"/>
        <v>73.30785990053441</v>
      </c>
      <c r="G68" s="27">
        <v>7.19</v>
      </c>
      <c r="H68" s="26">
        <f t="shared" si="2"/>
        <v>42.004728789986089</v>
      </c>
      <c r="I68" s="26">
        <f t="shared" si="3"/>
        <v>23.806843391365966</v>
      </c>
    </row>
    <row r="69" spans="1:9" x14ac:dyDescent="0.15">
      <c r="A69" s="1">
        <v>13073</v>
      </c>
      <c r="B69" s="2" t="s">
        <v>57</v>
      </c>
      <c r="C69" s="22">
        <v>2376.6019999999999</v>
      </c>
      <c r="D69" s="27">
        <v>148.56</v>
      </c>
      <c r="E69" s="24">
        <f t="shared" si="0"/>
        <v>15.997590199246094</v>
      </c>
      <c r="F69" s="24">
        <f t="shared" si="1"/>
        <v>62.509414702167213</v>
      </c>
      <c r="G69" s="27">
        <v>46.62</v>
      </c>
      <c r="H69" s="26">
        <f t="shared" si="2"/>
        <v>50.978163878163876</v>
      </c>
      <c r="I69" s="26">
        <f t="shared" si="3"/>
        <v>19.616242012756029</v>
      </c>
    </row>
    <row r="70" spans="1:9" x14ac:dyDescent="0.15">
      <c r="A70" s="1">
        <v>13144</v>
      </c>
      <c r="B70" s="2" t="s">
        <v>58</v>
      </c>
      <c r="C70" s="22">
        <v>2929.0139999999997</v>
      </c>
      <c r="D70" s="27">
        <v>181.08</v>
      </c>
      <c r="E70" s="24">
        <f t="shared" si="0"/>
        <v>16.175248508946318</v>
      </c>
      <c r="F70" s="24">
        <f t="shared" si="1"/>
        <v>61.822852331876888</v>
      </c>
      <c r="G70" s="27">
        <v>58.18</v>
      </c>
      <c r="H70" s="26">
        <f t="shared" si="2"/>
        <v>50.344001375042964</v>
      </c>
      <c r="I70" s="26">
        <f t="shared" si="3"/>
        <v>19.863339676764948</v>
      </c>
    </row>
    <row r="71" spans="1:9" x14ac:dyDescent="0.15">
      <c r="A71" s="1">
        <v>13146</v>
      </c>
      <c r="B71" s="2" t="s">
        <v>59</v>
      </c>
      <c r="C71" s="22">
        <v>875.64400000000001</v>
      </c>
      <c r="D71" s="27">
        <v>55.96</v>
      </c>
      <c r="E71" s="24">
        <f t="shared" si="0"/>
        <v>15.647676912080057</v>
      </c>
      <c r="F71" s="24">
        <f t="shared" si="1"/>
        <v>63.907249978301692</v>
      </c>
      <c r="G71" s="27">
        <v>16.12</v>
      </c>
      <c r="H71" s="26">
        <f t="shared" si="2"/>
        <v>54.320347394540939</v>
      </c>
      <c r="I71" s="26">
        <f t="shared" si="3"/>
        <v>18.409307892248449</v>
      </c>
    </row>
    <row r="72" spans="1:9" x14ac:dyDescent="0.15">
      <c r="A72" s="1">
        <v>13151</v>
      </c>
      <c r="B72" s="2" t="s">
        <v>60</v>
      </c>
      <c r="C72" s="22">
        <v>214.77800000000002</v>
      </c>
      <c r="D72" s="27">
        <v>14.91</v>
      </c>
      <c r="E72" s="24">
        <f t="shared" si="0"/>
        <v>14.404963112005367</v>
      </c>
      <c r="F72" s="24">
        <f t="shared" si="1"/>
        <v>69.420517930141813</v>
      </c>
      <c r="G72" s="27">
        <v>3.95</v>
      </c>
      <c r="H72" s="26">
        <f t="shared" si="2"/>
        <v>54.374177215189874</v>
      </c>
      <c r="I72" s="26">
        <f t="shared" si="3"/>
        <v>18.391082885584186</v>
      </c>
    </row>
    <row r="73" spans="1:9" x14ac:dyDescent="0.15">
      <c r="A73" s="1">
        <v>13156</v>
      </c>
      <c r="B73" s="2" t="s">
        <v>61</v>
      </c>
      <c r="C73" s="22">
        <v>536.03700000000003</v>
      </c>
      <c r="D73" s="27">
        <v>35.68</v>
      </c>
      <c r="E73" s="24">
        <f t="shared" si="0"/>
        <v>15.023458520179373</v>
      </c>
      <c r="F73" s="24">
        <f t="shared" si="1"/>
        <v>66.562569374875224</v>
      </c>
      <c r="G73" s="27">
        <v>11.2</v>
      </c>
      <c r="H73" s="26">
        <f t="shared" si="2"/>
        <v>47.860446428571436</v>
      </c>
      <c r="I73" s="26">
        <f t="shared" si="3"/>
        <v>20.894080072830793</v>
      </c>
    </row>
    <row r="74" spans="1:9" x14ac:dyDescent="0.15">
      <c r="A74" s="1">
        <v>13160</v>
      </c>
      <c r="B74" s="2" t="s">
        <v>62</v>
      </c>
      <c r="C74" s="22">
        <v>1688.2349999999999</v>
      </c>
      <c r="D74" s="27">
        <v>100.7</v>
      </c>
      <c r="E74" s="24">
        <f t="shared" si="0"/>
        <v>16.764995034756701</v>
      </c>
      <c r="F74" s="24">
        <f t="shared" si="1"/>
        <v>59.648094015347397</v>
      </c>
      <c r="G74" s="27">
        <v>32.880000000000003</v>
      </c>
      <c r="H74" s="26">
        <f t="shared" si="2"/>
        <v>51.345346715328461</v>
      </c>
      <c r="I74" s="26">
        <f t="shared" si="3"/>
        <v>19.475961581177977</v>
      </c>
    </row>
    <row r="75" spans="1:9" x14ac:dyDescent="0.15">
      <c r="A75" s="1">
        <v>13161</v>
      </c>
      <c r="B75" s="2" t="s">
        <v>63</v>
      </c>
      <c r="C75" s="22">
        <v>8510.4459999999999</v>
      </c>
      <c r="D75" s="27">
        <v>436.61</v>
      </c>
      <c r="E75" s="24">
        <f t="shared" ref="E75:E141" si="4">IF(D75=0,0,C75/D75)</f>
        <v>19.492100501591811</v>
      </c>
      <c r="F75" s="24">
        <f t="shared" ref="F75:F141" si="5">+D75/C75*1000</f>
        <v>51.302834187538473</v>
      </c>
      <c r="G75" s="27">
        <v>102.48</v>
      </c>
      <c r="H75" s="26">
        <f t="shared" ref="H75:H141" si="6">IF(G75=0,0,+C75/G75)</f>
        <v>83.04494535519126</v>
      </c>
      <c r="I75" s="26">
        <f t="shared" ref="I75:I141" si="7">+G75/C75*1000</f>
        <v>12.041672081580685</v>
      </c>
    </row>
    <row r="76" spans="1:9" x14ac:dyDescent="0.15">
      <c r="A76" s="1">
        <v>13165</v>
      </c>
      <c r="B76" s="2" t="s">
        <v>64</v>
      </c>
      <c r="C76" s="22">
        <v>2571.373</v>
      </c>
      <c r="D76" s="27">
        <v>143.01</v>
      </c>
      <c r="E76" s="24">
        <f t="shared" si="4"/>
        <v>17.980372001957907</v>
      </c>
      <c r="F76" s="24">
        <f t="shared" si="5"/>
        <v>55.616201927919441</v>
      </c>
      <c r="G76" s="27">
        <v>34.51</v>
      </c>
      <c r="H76" s="26">
        <f t="shared" si="6"/>
        <v>74.510953346855985</v>
      </c>
      <c r="I76" s="26">
        <f t="shared" si="7"/>
        <v>13.420845594940911</v>
      </c>
    </row>
    <row r="77" spans="1:9" x14ac:dyDescent="0.15">
      <c r="A77" s="1">
        <v>13167</v>
      </c>
      <c r="B77" s="2" t="s">
        <v>65</v>
      </c>
      <c r="C77" s="22">
        <v>138.63500000000002</v>
      </c>
      <c r="D77" s="27">
        <v>12.95</v>
      </c>
      <c r="E77" s="24">
        <f t="shared" si="4"/>
        <v>10.705405405405408</v>
      </c>
      <c r="F77" s="24">
        <f t="shared" si="5"/>
        <v>93.410754859883838</v>
      </c>
      <c r="G77" s="27">
        <v>2.23</v>
      </c>
      <c r="H77" s="26">
        <f t="shared" si="6"/>
        <v>62.168161434977584</v>
      </c>
      <c r="I77" s="26">
        <f t="shared" si="7"/>
        <v>16.085404118729034</v>
      </c>
    </row>
    <row r="78" spans="1:9" x14ac:dyDescent="0.15">
      <c r="A78" s="1">
        <v>13301</v>
      </c>
      <c r="B78" s="2" t="s">
        <v>66</v>
      </c>
      <c r="C78" s="22">
        <v>714.33799999999997</v>
      </c>
      <c r="D78" s="27">
        <v>45.28</v>
      </c>
      <c r="E78" s="24">
        <f t="shared" si="4"/>
        <v>15.77601590106007</v>
      </c>
      <c r="F78" s="24">
        <f t="shared" si="5"/>
        <v>63.387360045244684</v>
      </c>
      <c r="G78" s="27">
        <v>21.72</v>
      </c>
      <c r="H78" s="26">
        <f t="shared" si="6"/>
        <v>32.888489871086556</v>
      </c>
      <c r="I78" s="26">
        <f t="shared" si="7"/>
        <v>30.405774297321436</v>
      </c>
    </row>
    <row r="79" spans="1:9" x14ac:dyDescent="0.15">
      <c r="A79" s="1">
        <v>14005</v>
      </c>
      <c r="B79" s="2" t="s">
        <v>67</v>
      </c>
      <c r="C79" s="22">
        <v>3242.8919999999998</v>
      </c>
      <c r="D79" s="27">
        <v>204.3</v>
      </c>
      <c r="E79" s="24">
        <f t="shared" si="4"/>
        <v>15.873186490455211</v>
      </c>
      <c r="F79" s="24">
        <f t="shared" si="5"/>
        <v>62.999322826662137</v>
      </c>
      <c r="G79" s="27">
        <v>67.11</v>
      </c>
      <c r="H79" s="26">
        <f t="shared" si="6"/>
        <v>48.322038444345104</v>
      </c>
      <c r="I79" s="26">
        <f t="shared" si="7"/>
        <v>20.694491213398411</v>
      </c>
    </row>
    <row r="80" spans="1:9" x14ac:dyDescent="0.15">
      <c r="A80" s="1">
        <v>14028</v>
      </c>
      <c r="B80" s="2" t="s">
        <v>68</v>
      </c>
      <c r="C80" s="22">
        <v>1567.7429999999999</v>
      </c>
      <c r="D80" s="27">
        <v>90.93</v>
      </c>
      <c r="E80" s="24">
        <f t="shared" si="4"/>
        <v>17.241207522269875</v>
      </c>
      <c r="F80" s="24">
        <f t="shared" si="5"/>
        <v>58.000577900842167</v>
      </c>
      <c r="G80" s="27">
        <v>27.45</v>
      </c>
      <c r="H80" s="26">
        <f t="shared" si="6"/>
        <v>57.112677595628412</v>
      </c>
      <c r="I80" s="26">
        <f t="shared" si="7"/>
        <v>17.509247370264131</v>
      </c>
    </row>
    <row r="81" spans="1:9" x14ac:dyDescent="0.15">
      <c r="A81" s="1">
        <v>14064</v>
      </c>
      <c r="B81" s="2" t="s">
        <v>69</v>
      </c>
      <c r="C81" s="22">
        <v>682.8370000000001</v>
      </c>
      <c r="D81" s="27">
        <v>46</v>
      </c>
      <c r="E81" s="24">
        <f t="shared" si="4"/>
        <v>14.844282608695654</v>
      </c>
      <c r="F81" s="24">
        <f t="shared" si="5"/>
        <v>67.366003892583436</v>
      </c>
      <c r="G81" s="27">
        <v>12.99</v>
      </c>
      <c r="H81" s="26">
        <f t="shared" si="6"/>
        <v>52.566358737490383</v>
      </c>
      <c r="I81" s="26">
        <f t="shared" si="7"/>
        <v>19.023573707927365</v>
      </c>
    </row>
    <row r="82" spans="1:9" x14ac:dyDescent="0.15">
      <c r="A82" s="1">
        <v>14065</v>
      </c>
      <c r="B82" s="2" t="s">
        <v>70</v>
      </c>
      <c r="C82" s="22">
        <v>318.654</v>
      </c>
      <c r="D82" s="27">
        <v>21.04</v>
      </c>
      <c r="E82" s="24">
        <f t="shared" si="4"/>
        <v>15.145152091254753</v>
      </c>
      <c r="F82" s="24">
        <f t="shared" si="5"/>
        <v>66.027729135676935</v>
      </c>
      <c r="G82" s="27">
        <v>8.61</v>
      </c>
      <c r="H82" s="26">
        <f t="shared" si="6"/>
        <v>37.009756097560981</v>
      </c>
      <c r="I82" s="26">
        <f t="shared" si="7"/>
        <v>27.019902464742319</v>
      </c>
    </row>
    <row r="83" spans="1:9" x14ac:dyDescent="0.15">
      <c r="A83" s="1">
        <v>14066</v>
      </c>
      <c r="B83" s="2" t="s">
        <v>71</v>
      </c>
      <c r="C83" s="22">
        <v>1367.0459999999998</v>
      </c>
      <c r="D83" s="27">
        <v>80</v>
      </c>
      <c r="E83" s="24">
        <f t="shared" si="4"/>
        <v>17.088074999999996</v>
      </c>
      <c r="F83" s="24">
        <f t="shared" si="5"/>
        <v>58.520342402523404</v>
      </c>
      <c r="G83" s="27">
        <v>20.6</v>
      </c>
      <c r="H83" s="26">
        <f t="shared" si="6"/>
        <v>66.3614563106796</v>
      </c>
      <c r="I83" s="26">
        <f t="shared" si="7"/>
        <v>15.068988168649778</v>
      </c>
    </row>
    <row r="84" spans="1:9" x14ac:dyDescent="0.15">
      <c r="A84" s="1">
        <v>14068</v>
      </c>
      <c r="B84" s="2" t="s">
        <v>72</v>
      </c>
      <c r="C84" s="22">
        <v>1512.4119999999998</v>
      </c>
      <c r="D84" s="27">
        <v>88.27</v>
      </c>
      <c r="E84" s="24">
        <f t="shared" si="4"/>
        <v>17.133929987538234</v>
      </c>
      <c r="F84" s="24">
        <f t="shared" si="5"/>
        <v>58.363726286223596</v>
      </c>
      <c r="G84" s="27">
        <v>30.13</v>
      </c>
      <c r="H84" s="26">
        <f t="shared" si="6"/>
        <v>50.196216395618983</v>
      </c>
      <c r="I84" s="26">
        <f t="shared" si="7"/>
        <v>19.921820244748126</v>
      </c>
    </row>
    <row r="85" spans="1:9" x14ac:dyDescent="0.15">
      <c r="A85" s="1">
        <v>14077</v>
      </c>
      <c r="B85" s="2" t="s">
        <v>73</v>
      </c>
      <c r="C85" s="22">
        <v>170.167</v>
      </c>
      <c r="D85" s="27">
        <v>18.16</v>
      </c>
      <c r="E85" s="24">
        <f t="shared" si="4"/>
        <v>9.3704295154185022</v>
      </c>
      <c r="F85" s="24">
        <f t="shared" si="5"/>
        <v>106.71869398884624</v>
      </c>
      <c r="G85" s="27">
        <v>6.16</v>
      </c>
      <c r="H85" s="26">
        <f t="shared" si="6"/>
        <v>27.624512987012988</v>
      </c>
      <c r="I85" s="26">
        <f t="shared" si="7"/>
        <v>36.199733203265026</v>
      </c>
    </row>
    <row r="86" spans="1:9" x14ac:dyDescent="0.15">
      <c r="A86" s="1">
        <v>14097</v>
      </c>
      <c r="B86" s="2" t="s">
        <v>348</v>
      </c>
      <c r="C86" s="22">
        <v>194.36699999999999</v>
      </c>
      <c r="D86" s="27">
        <v>14.73</v>
      </c>
      <c r="E86" s="24">
        <f t="shared" si="4"/>
        <v>13.195315682281057</v>
      </c>
      <c r="F86" s="24">
        <f t="shared" si="5"/>
        <v>75.784469585886498</v>
      </c>
      <c r="G86" s="27">
        <v>4.1100000000000003</v>
      </c>
      <c r="H86" s="26">
        <f t="shared" si="6"/>
        <v>47.291240875912401</v>
      </c>
      <c r="I86" s="26">
        <f t="shared" si="7"/>
        <v>21.145564833536561</v>
      </c>
    </row>
    <row r="87" spans="1:9" x14ac:dyDescent="0.15">
      <c r="A87" s="1">
        <v>14099</v>
      </c>
      <c r="B87" s="2" t="s">
        <v>74</v>
      </c>
      <c r="C87" s="22">
        <v>167.49599999999998</v>
      </c>
      <c r="D87" s="27">
        <v>11.85</v>
      </c>
      <c r="E87" s="24">
        <f t="shared" si="4"/>
        <v>14.134683544303796</v>
      </c>
      <c r="F87" s="24">
        <f t="shared" si="5"/>
        <v>70.747958160194869</v>
      </c>
      <c r="G87" s="27">
        <v>4.1100000000000003</v>
      </c>
      <c r="H87" s="26">
        <f t="shared" si="6"/>
        <v>40.753284671532839</v>
      </c>
      <c r="I87" s="26">
        <f t="shared" si="7"/>
        <v>24.537899412523288</v>
      </c>
    </row>
    <row r="88" spans="1:9" x14ac:dyDescent="0.15">
      <c r="A88" s="1">
        <v>14104</v>
      </c>
      <c r="B88" s="2" t="s">
        <v>75</v>
      </c>
      <c r="C88" s="22">
        <v>59.423999999999999</v>
      </c>
      <c r="D88" s="27">
        <v>3.43</v>
      </c>
      <c r="E88" s="24">
        <f t="shared" si="4"/>
        <v>17.324781341107872</v>
      </c>
      <c r="F88" s="24">
        <f t="shared" si="5"/>
        <v>57.720786214324178</v>
      </c>
      <c r="G88" s="27">
        <v>2.2200000000000002</v>
      </c>
      <c r="H88" s="26">
        <f t="shared" si="6"/>
        <v>26.767567567567564</v>
      </c>
      <c r="I88" s="26">
        <f t="shared" si="7"/>
        <v>37.358642972536352</v>
      </c>
    </row>
    <row r="89" spans="1:9" x14ac:dyDescent="0.15">
      <c r="A89" s="1">
        <v>14117</v>
      </c>
      <c r="B89" s="2" t="s">
        <v>76</v>
      </c>
      <c r="C89" s="22">
        <v>147.41299999999998</v>
      </c>
      <c r="D89" s="27">
        <v>14.66</v>
      </c>
      <c r="E89" s="24">
        <f t="shared" si="4"/>
        <v>10.055457025920871</v>
      </c>
      <c r="F89" s="24">
        <f t="shared" si="5"/>
        <v>99.448488260872537</v>
      </c>
      <c r="G89" s="27">
        <v>3.9</v>
      </c>
      <c r="H89" s="26">
        <f t="shared" si="6"/>
        <v>37.798205128205126</v>
      </c>
      <c r="I89" s="26">
        <f t="shared" si="7"/>
        <v>26.456282688772362</v>
      </c>
    </row>
    <row r="90" spans="1:9" x14ac:dyDescent="0.15">
      <c r="A90" s="1">
        <v>14172</v>
      </c>
      <c r="B90" s="2" t="s">
        <v>77</v>
      </c>
      <c r="C90" s="22">
        <v>590.01299999999992</v>
      </c>
      <c r="D90" s="27">
        <v>42.34</v>
      </c>
      <c r="E90" s="24">
        <f t="shared" si="4"/>
        <v>13.935120453471891</v>
      </c>
      <c r="F90" s="24">
        <f t="shared" si="5"/>
        <v>71.761130686950978</v>
      </c>
      <c r="G90" s="27">
        <v>9.11</v>
      </c>
      <c r="H90" s="26">
        <f t="shared" si="6"/>
        <v>64.765422612513717</v>
      </c>
      <c r="I90" s="26">
        <f t="shared" si="7"/>
        <v>15.4403377552698</v>
      </c>
    </row>
    <row r="91" spans="1:9" x14ac:dyDescent="0.15">
      <c r="A91" s="1">
        <v>14400</v>
      </c>
      <c r="B91" s="2" t="s">
        <v>78</v>
      </c>
      <c r="C91" s="22">
        <v>276.58800000000002</v>
      </c>
      <c r="D91" s="27">
        <v>20.45</v>
      </c>
      <c r="E91" s="24">
        <f t="shared" si="4"/>
        <v>13.525085574572129</v>
      </c>
      <c r="F91" s="24">
        <f t="shared" si="5"/>
        <v>73.936685611812507</v>
      </c>
      <c r="G91" s="27">
        <v>6.43</v>
      </c>
      <c r="H91" s="26">
        <f t="shared" si="6"/>
        <v>43.015241057542774</v>
      </c>
      <c r="I91" s="26">
        <f t="shared" si="7"/>
        <v>23.247574008995326</v>
      </c>
    </row>
    <row r="92" spans="1:9" x14ac:dyDescent="0.15">
      <c r="A92" s="1">
        <v>15201</v>
      </c>
      <c r="B92" s="2" t="s">
        <v>79</v>
      </c>
      <c r="C92" s="22">
        <v>5754.1880000000001</v>
      </c>
      <c r="D92" s="27">
        <v>349.14</v>
      </c>
      <c r="E92" s="24">
        <f t="shared" si="4"/>
        <v>16.481033396345307</v>
      </c>
      <c r="F92" s="24">
        <f t="shared" si="5"/>
        <v>60.675806907942523</v>
      </c>
      <c r="G92" s="27">
        <v>96.98</v>
      </c>
      <c r="H92" s="26">
        <f t="shared" si="6"/>
        <v>59.33375953804908</v>
      </c>
      <c r="I92" s="26">
        <f t="shared" si="7"/>
        <v>16.853811519540201</v>
      </c>
    </row>
    <row r="93" spans="1:9" x14ac:dyDescent="0.15">
      <c r="A93" s="1">
        <v>15204</v>
      </c>
      <c r="B93" s="2" t="s">
        <v>80</v>
      </c>
      <c r="C93" s="22">
        <v>999.25200000000007</v>
      </c>
      <c r="D93" s="27">
        <v>60.03</v>
      </c>
      <c r="E93" s="24">
        <f t="shared" si="4"/>
        <v>16.645877061469267</v>
      </c>
      <c r="F93" s="24">
        <f t="shared" si="5"/>
        <v>60.074936052167018</v>
      </c>
      <c r="G93" s="27">
        <v>9.44</v>
      </c>
      <c r="H93" s="26">
        <f t="shared" si="6"/>
        <v>105.85296610169493</v>
      </c>
      <c r="I93" s="26">
        <f t="shared" si="7"/>
        <v>9.4470664056714408</v>
      </c>
    </row>
    <row r="94" spans="1:9" x14ac:dyDescent="0.15">
      <c r="A94" s="1">
        <v>15206</v>
      </c>
      <c r="B94" s="2" t="s">
        <v>81</v>
      </c>
      <c r="C94" s="22">
        <v>1253.3259999999998</v>
      </c>
      <c r="D94" s="27">
        <v>68.97</v>
      </c>
      <c r="E94" s="24">
        <f t="shared" si="4"/>
        <v>18.172045817021893</v>
      </c>
      <c r="F94" s="24">
        <f t="shared" si="5"/>
        <v>55.029577300718259</v>
      </c>
      <c r="G94" s="27">
        <v>16.079999999999998</v>
      </c>
      <c r="H94" s="26">
        <f t="shared" si="6"/>
        <v>77.943159203980102</v>
      </c>
      <c r="I94" s="26">
        <f t="shared" si="7"/>
        <v>12.829862302385811</v>
      </c>
    </row>
    <row r="95" spans="1:9" x14ac:dyDescent="0.15">
      <c r="A95" s="1">
        <v>16020</v>
      </c>
      <c r="B95" s="2" t="s">
        <v>82</v>
      </c>
      <c r="C95" s="22">
        <v>24.849</v>
      </c>
      <c r="D95" s="27">
        <v>3</v>
      </c>
      <c r="E95" s="24">
        <f t="shared" si="4"/>
        <v>8.2829999999999995</v>
      </c>
      <c r="F95" s="24">
        <f t="shared" si="5"/>
        <v>120.72920439454305</v>
      </c>
      <c r="G95" s="27">
        <v>0.94</v>
      </c>
      <c r="H95" s="26">
        <f t="shared" si="6"/>
        <v>26.435106382978724</v>
      </c>
      <c r="I95" s="26">
        <f t="shared" si="7"/>
        <v>37.828484043623483</v>
      </c>
    </row>
    <row r="96" spans="1:9" x14ac:dyDescent="0.15">
      <c r="A96" s="1">
        <v>16046</v>
      </c>
      <c r="B96" s="2" t="s">
        <v>83</v>
      </c>
      <c r="C96" s="22">
        <v>68.838999999999999</v>
      </c>
      <c r="D96" s="27">
        <v>5.32</v>
      </c>
      <c r="E96" s="24">
        <f t="shared" si="4"/>
        <v>12.939661654135337</v>
      </c>
      <c r="F96" s="24">
        <f t="shared" si="5"/>
        <v>77.281773413326761</v>
      </c>
      <c r="G96" s="27">
        <v>1.51</v>
      </c>
      <c r="H96" s="26">
        <f t="shared" si="6"/>
        <v>45.588741721854305</v>
      </c>
      <c r="I96" s="26">
        <f t="shared" si="7"/>
        <v>21.935240198143497</v>
      </c>
    </row>
    <row r="97" spans="1:9" x14ac:dyDescent="0.15">
      <c r="A97" s="1">
        <v>16048</v>
      </c>
      <c r="B97" s="2" t="s">
        <v>84</v>
      </c>
      <c r="C97" s="22">
        <v>644.1450000000001</v>
      </c>
      <c r="D97" s="27">
        <v>28.24</v>
      </c>
      <c r="E97" s="24">
        <f t="shared" si="4"/>
        <v>22.809667138810202</v>
      </c>
      <c r="F97" s="24">
        <f t="shared" si="5"/>
        <v>43.841060630758591</v>
      </c>
      <c r="G97" s="27">
        <v>6.56</v>
      </c>
      <c r="H97" s="26">
        <f t="shared" si="6"/>
        <v>98.192835365853682</v>
      </c>
      <c r="I97" s="26">
        <f t="shared" si="7"/>
        <v>10.184042412810777</v>
      </c>
    </row>
    <row r="98" spans="1:9" x14ac:dyDescent="0.15">
      <c r="A98" s="1">
        <v>16049</v>
      </c>
      <c r="B98" s="2" t="s">
        <v>85</v>
      </c>
      <c r="C98" s="22">
        <v>778.13599999999997</v>
      </c>
      <c r="D98" s="27">
        <v>49.5</v>
      </c>
      <c r="E98" s="24">
        <f t="shared" si="4"/>
        <v>15.719919191919191</v>
      </c>
      <c r="F98" s="24">
        <f t="shared" si="5"/>
        <v>63.613558555316807</v>
      </c>
      <c r="G98" s="27">
        <v>9.75</v>
      </c>
      <c r="H98" s="26">
        <f t="shared" si="6"/>
        <v>79.808820512820503</v>
      </c>
      <c r="I98" s="26">
        <f t="shared" si="7"/>
        <v>12.529943351804826</v>
      </c>
    </row>
    <row r="99" spans="1:9" x14ac:dyDescent="0.15">
      <c r="A99" s="1">
        <v>16050</v>
      </c>
      <c r="B99" s="2" t="s">
        <v>86</v>
      </c>
      <c r="C99" s="22">
        <v>1163.7650000000001</v>
      </c>
      <c r="D99" s="27">
        <v>75.239999999999995</v>
      </c>
      <c r="E99" s="24">
        <f t="shared" si="4"/>
        <v>15.467371079213187</v>
      </c>
      <c r="F99" s="24">
        <f t="shared" si="5"/>
        <v>64.65222789824405</v>
      </c>
      <c r="G99" s="27">
        <v>20.59</v>
      </c>
      <c r="H99" s="26">
        <f t="shared" si="6"/>
        <v>56.520883924235072</v>
      </c>
      <c r="I99" s="26">
        <f t="shared" si="7"/>
        <v>17.692575391079814</v>
      </c>
    </row>
    <row r="100" spans="1:9" x14ac:dyDescent="0.15">
      <c r="A100" s="1">
        <v>17001</v>
      </c>
      <c r="B100" s="2" t="s">
        <v>87</v>
      </c>
      <c r="C100" s="22">
        <v>52812.793000000005</v>
      </c>
      <c r="D100" s="27">
        <v>3360.51</v>
      </c>
      <c r="E100" s="24">
        <f t="shared" si="4"/>
        <v>15.715707734837867</v>
      </c>
      <c r="F100" s="24">
        <f t="shared" si="5"/>
        <v>63.630605561800138</v>
      </c>
      <c r="G100" s="27">
        <v>766.88</v>
      </c>
      <c r="H100" s="26">
        <f t="shared" si="6"/>
        <v>68.867088723137911</v>
      </c>
      <c r="I100" s="26">
        <f t="shared" si="7"/>
        <v>14.520724173781149</v>
      </c>
    </row>
    <row r="101" spans="1:9" x14ac:dyDescent="0.15">
      <c r="A101" s="1">
        <v>17210</v>
      </c>
      <c r="B101" s="2" t="s">
        <v>88</v>
      </c>
      <c r="C101" s="22">
        <v>21355.474000000002</v>
      </c>
      <c r="D101" s="27">
        <v>1281.49</v>
      </c>
      <c r="E101" s="24">
        <f t="shared" si="4"/>
        <v>16.664565466761349</v>
      </c>
      <c r="F101" s="24">
        <f t="shared" si="5"/>
        <v>60.007565273428249</v>
      </c>
      <c r="G101" s="27">
        <v>226.22</v>
      </c>
      <c r="H101" s="26">
        <f t="shared" si="6"/>
        <v>94.401352665546824</v>
      </c>
      <c r="I101" s="26">
        <f t="shared" si="7"/>
        <v>10.593068550012047</v>
      </c>
    </row>
    <row r="102" spans="1:9" x14ac:dyDescent="0.15">
      <c r="A102" s="1">
        <v>17216</v>
      </c>
      <c r="B102" s="2" t="s">
        <v>89</v>
      </c>
      <c r="C102" s="22">
        <v>4058.0399999999995</v>
      </c>
      <c r="D102" s="27">
        <v>227.67</v>
      </c>
      <c r="E102" s="24">
        <f t="shared" si="4"/>
        <v>17.824219264725258</v>
      </c>
      <c r="F102" s="24">
        <f t="shared" si="5"/>
        <v>56.10343909867818</v>
      </c>
      <c r="G102" s="27">
        <v>58.58</v>
      </c>
      <c r="H102" s="26">
        <f t="shared" si="6"/>
        <v>69.273472174803686</v>
      </c>
      <c r="I102" s="26">
        <f t="shared" si="7"/>
        <v>14.435540310100444</v>
      </c>
    </row>
    <row r="103" spans="1:9" x14ac:dyDescent="0.15">
      <c r="A103" s="1">
        <v>17400</v>
      </c>
      <c r="B103" s="2" t="s">
        <v>90</v>
      </c>
      <c r="C103" s="22">
        <v>4308.4400000000005</v>
      </c>
      <c r="D103" s="27">
        <v>243.63</v>
      </c>
      <c r="E103" s="24">
        <f t="shared" si="4"/>
        <v>17.684357427246237</v>
      </c>
      <c r="F103" s="24">
        <f t="shared" si="5"/>
        <v>56.54714931622582</v>
      </c>
      <c r="G103" s="27">
        <v>44.14</v>
      </c>
      <c r="H103" s="26">
        <f t="shared" si="6"/>
        <v>97.608518350702326</v>
      </c>
      <c r="I103" s="26">
        <f t="shared" si="7"/>
        <v>10.245007473702778</v>
      </c>
    </row>
    <row r="104" spans="1:9" x14ac:dyDescent="0.15">
      <c r="A104" s="1">
        <v>17401</v>
      </c>
      <c r="B104" s="2" t="s">
        <v>91</v>
      </c>
      <c r="C104" s="22">
        <v>17984.506000000008</v>
      </c>
      <c r="D104" s="27">
        <v>1023.36</v>
      </c>
      <c r="E104" s="24">
        <f t="shared" si="4"/>
        <v>17.573977876798008</v>
      </c>
      <c r="F104" s="24">
        <f t="shared" si="5"/>
        <v>56.902313580367434</v>
      </c>
      <c r="G104" s="27">
        <v>305.60000000000002</v>
      </c>
      <c r="H104" s="26">
        <f t="shared" si="6"/>
        <v>58.849823298429342</v>
      </c>
      <c r="I104" s="26">
        <f t="shared" si="7"/>
        <v>16.992404461929613</v>
      </c>
    </row>
    <row r="105" spans="1:9" x14ac:dyDescent="0.15">
      <c r="A105" s="1">
        <v>17402</v>
      </c>
      <c r="B105" s="2" t="s">
        <v>92</v>
      </c>
      <c r="C105" s="22">
        <v>1461.1189999999999</v>
      </c>
      <c r="D105" s="27">
        <v>81.38</v>
      </c>
      <c r="E105" s="24">
        <f t="shared" si="4"/>
        <v>17.954276234947162</v>
      </c>
      <c r="F105" s="24">
        <f t="shared" si="5"/>
        <v>55.69703768139351</v>
      </c>
      <c r="G105" s="27">
        <v>15.44</v>
      </c>
      <c r="H105" s="26">
        <f t="shared" si="6"/>
        <v>94.632059585492229</v>
      </c>
      <c r="I105" s="26">
        <f t="shared" si="7"/>
        <v>10.567243325150109</v>
      </c>
    </row>
    <row r="106" spans="1:9" x14ac:dyDescent="0.15">
      <c r="A106" s="1">
        <v>17403</v>
      </c>
      <c r="B106" s="2" t="s">
        <v>93</v>
      </c>
      <c r="C106" s="22">
        <v>14982.264999999999</v>
      </c>
      <c r="D106" s="27">
        <v>869.54</v>
      </c>
      <c r="E106" s="24">
        <f t="shared" si="4"/>
        <v>17.230104423028269</v>
      </c>
      <c r="F106" s="24">
        <f t="shared" si="5"/>
        <v>58.037953540402604</v>
      </c>
      <c r="G106" s="27">
        <v>247.09</v>
      </c>
      <c r="H106" s="26">
        <f t="shared" si="6"/>
        <v>60.634849649925123</v>
      </c>
      <c r="I106" s="26">
        <f t="shared" si="7"/>
        <v>16.49216590415401</v>
      </c>
    </row>
    <row r="107" spans="1:9" x14ac:dyDescent="0.15">
      <c r="A107" s="1">
        <v>17404</v>
      </c>
      <c r="B107" s="2" t="s">
        <v>94</v>
      </c>
      <c r="C107" s="22">
        <v>50.781000000000006</v>
      </c>
      <c r="D107" s="27">
        <v>10</v>
      </c>
      <c r="E107" s="24">
        <f t="shared" si="4"/>
        <v>5.0781000000000009</v>
      </c>
      <c r="F107" s="24">
        <f t="shared" si="5"/>
        <v>196.92404639530531</v>
      </c>
      <c r="G107" s="27">
        <v>2.5099999999999998</v>
      </c>
      <c r="H107" s="26">
        <f t="shared" si="6"/>
        <v>20.231474103585661</v>
      </c>
      <c r="I107" s="26">
        <f t="shared" si="7"/>
        <v>49.427935645221623</v>
      </c>
    </row>
    <row r="108" spans="1:9" x14ac:dyDescent="0.15">
      <c r="A108" s="1">
        <v>17405</v>
      </c>
      <c r="B108" s="2" t="s">
        <v>95</v>
      </c>
      <c r="C108" s="22">
        <v>20099.364000000005</v>
      </c>
      <c r="D108" s="27">
        <v>1176.3</v>
      </c>
      <c r="E108" s="24">
        <f t="shared" si="4"/>
        <v>17.086937005865856</v>
      </c>
      <c r="F108" s="24">
        <f t="shared" si="5"/>
        <v>58.524239871470542</v>
      </c>
      <c r="G108" s="27">
        <v>292.19</v>
      </c>
      <c r="H108" s="26">
        <f t="shared" si="6"/>
        <v>68.788678599541413</v>
      </c>
      <c r="I108" s="26">
        <f t="shared" si="7"/>
        <v>14.537275905844579</v>
      </c>
    </row>
    <row r="109" spans="1:9" x14ac:dyDescent="0.15">
      <c r="A109" s="1">
        <v>17406</v>
      </c>
      <c r="B109" s="2" t="s">
        <v>332</v>
      </c>
      <c r="C109" s="22">
        <v>2748.127</v>
      </c>
      <c r="D109" s="27">
        <v>158.9</v>
      </c>
      <c r="E109" s="24">
        <f t="shared" si="4"/>
        <v>17.294694776589047</v>
      </c>
      <c r="F109" s="24">
        <f t="shared" si="5"/>
        <v>57.821199675269739</v>
      </c>
      <c r="G109" s="27">
        <v>37.090000000000003</v>
      </c>
      <c r="H109" s="26">
        <f t="shared" si="6"/>
        <v>74.093475330277698</v>
      </c>
      <c r="I109" s="26">
        <f t="shared" si="7"/>
        <v>13.496465046921049</v>
      </c>
    </row>
    <row r="110" spans="1:9" x14ac:dyDescent="0.15">
      <c r="A110" s="1">
        <v>17407</v>
      </c>
      <c r="B110" s="2" t="s">
        <v>96</v>
      </c>
      <c r="C110" s="22">
        <v>3223.7049999999999</v>
      </c>
      <c r="D110" s="27">
        <v>189.55</v>
      </c>
      <c r="E110" s="24">
        <f t="shared" si="4"/>
        <v>17.007148509628067</v>
      </c>
      <c r="F110" s="24">
        <f t="shared" si="5"/>
        <v>58.798804481179268</v>
      </c>
      <c r="G110" s="27">
        <v>28.44</v>
      </c>
      <c r="H110" s="26">
        <f t="shared" si="6"/>
        <v>113.3510900140647</v>
      </c>
      <c r="I110" s="26">
        <f t="shared" si="7"/>
        <v>8.8221471877854842</v>
      </c>
    </row>
    <row r="111" spans="1:9" x14ac:dyDescent="0.15">
      <c r="A111" s="1">
        <v>17408</v>
      </c>
      <c r="B111" s="2" t="s">
        <v>97</v>
      </c>
      <c r="C111" s="22">
        <v>16576.986000000001</v>
      </c>
      <c r="D111" s="27">
        <v>982.46</v>
      </c>
      <c r="E111" s="24">
        <f t="shared" si="4"/>
        <v>16.872937320603384</v>
      </c>
      <c r="F111" s="24">
        <f t="shared" si="5"/>
        <v>59.266503573086204</v>
      </c>
      <c r="G111" s="27">
        <v>204.76</v>
      </c>
      <c r="H111" s="26">
        <f t="shared" si="6"/>
        <v>80.958126587224072</v>
      </c>
      <c r="I111" s="26">
        <f t="shared" si="7"/>
        <v>12.352064482650825</v>
      </c>
    </row>
    <row r="112" spans="1:9" x14ac:dyDescent="0.15">
      <c r="A112" s="1">
        <v>17409</v>
      </c>
      <c r="B112" s="2" t="s">
        <v>98</v>
      </c>
      <c r="C112" s="22">
        <v>8633.66</v>
      </c>
      <c r="D112" s="27">
        <v>449.79</v>
      </c>
      <c r="E112" s="24">
        <f t="shared" si="4"/>
        <v>19.194868716512151</v>
      </c>
      <c r="F112" s="24">
        <f t="shared" si="5"/>
        <v>52.097256551682605</v>
      </c>
      <c r="G112" s="27">
        <v>107.09</v>
      </c>
      <c r="H112" s="26">
        <f t="shared" si="6"/>
        <v>80.620599495751236</v>
      </c>
      <c r="I112" s="26">
        <f t="shared" si="7"/>
        <v>12.403777772115188</v>
      </c>
    </row>
    <row r="113" spans="1:9" x14ac:dyDescent="0.15">
      <c r="A113" s="1">
        <v>17410</v>
      </c>
      <c r="B113" s="2" t="s">
        <v>99</v>
      </c>
      <c r="C113" s="22">
        <v>6957.8079999999991</v>
      </c>
      <c r="D113" s="27">
        <v>385.3</v>
      </c>
      <c r="E113" s="24">
        <f t="shared" si="4"/>
        <v>18.058157280041524</v>
      </c>
      <c r="F113" s="24">
        <f t="shared" si="5"/>
        <v>55.376635860029495</v>
      </c>
      <c r="G113" s="27">
        <v>75.33</v>
      </c>
      <c r="H113" s="26">
        <f t="shared" si="6"/>
        <v>92.364370104871881</v>
      </c>
      <c r="I113" s="26">
        <f t="shared" si="7"/>
        <v>10.826685645824087</v>
      </c>
    </row>
    <row r="114" spans="1:9" x14ac:dyDescent="0.15">
      <c r="A114" s="1">
        <v>17411</v>
      </c>
      <c r="B114" s="2" t="s">
        <v>100</v>
      </c>
      <c r="C114" s="22">
        <v>20235.716</v>
      </c>
      <c r="D114" s="27">
        <v>1117.17</v>
      </c>
      <c r="E114" s="24">
        <f t="shared" si="4"/>
        <v>18.113372181494309</v>
      </c>
      <c r="F114" s="24">
        <f t="shared" si="5"/>
        <v>55.207831539047106</v>
      </c>
      <c r="G114" s="27">
        <v>150.78</v>
      </c>
      <c r="H114" s="26">
        <f t="shared" si="6"/>
        <v>134.20689746650748</v>
      </c>
      <c r="I114" s="26">
        <f t="shared" si="7"/>
        <v>7.4511818608246925</v>
      </c>
    </row>
    <row r="115" spans="1:9" x14ac:dyDescent="0.15">
      <c r="A115" s="1">
        <v>17412</v>
      </c>
      <c r="B115" s="2" t="s">
        <v>101</v>
      </c>
      <c r="C115" s="22">
        <v>9393.2200000000012</v>
      </c>
      <c r="D115" s="27">
        <v>514.53</v>
      </c>
      <c r="E115" s="24">
        <f t="shared" si="4"/>
        <v>18.255922881075936</v>
      </c>
      <c r="F115" s="24">
        <f t="shared" si="5"/>
        <v>54.776743225432803</v>
      </c>
      <c r="G115" s="27">
        <v>102.49</v>
      </c>
      <c r="H115" s="26">
        <f t="shared" si="6"/>
        <v>91.650112206068897</v>
      </c>
      <c r="I115" s="26">
        <f t="shared" si="7"/>
        <v>10.911061382571683</v>
      </c>
    </row>
    <row r="116" spans="1:9" x14ac:dyDescent="0.15">
      <c r="A116" s="1">
        <v>17414</v>
      </c>
      <c r="B116" s="2" t="s">
        <v>102</v>
      </c>
      <c r="C116" s="22">
        <v>30652.417000000005</v>
      </c>
      <c r="D116" s="27">
        <v>1752.94</v>
      </c>
      <c r="E116" s="24">
        <f t="shared" si="4"/>
        <v>17.486289890127445</v>
      </c>
      <c r="F116" s="24">
        <f t="shared" si="5"/>
        <v>57.187659948642867</v>
      </c>
      <c r="G116" s="27">
        <v>217.49</v>
      </c>
      <c r="H116" s="26">
        <f t="shared" si="6"/>
        <v>140.93713274173527</v>
      </c>
      <c r="I116" s="26">
        <f t="shared" si="7"/>
        <v>7.095362169971783</v>
      </c>
    </row>
    <row r="117" spans="1:9" x14ac:dyDescent="0.15">
      <c r="A117" s="1">
        <v>17415</v>
      </c>
      <c r="B117" s="2" t="s">
        <v>103</v>
      </c>
      <c r="C117" s="22">
        <v>25739.484999999997</v>
      </c>
      <c r="D117" s="27">
        <v>1455.93</v>
      </c>
      <c r="E117" s="24">
        <f t="shared" si="4"/>
        <v>17.679067674956897</v>
      </c>
      <c r="F117" s="24">
        <f t="shared" si="5"/>
        <v>56.564068783815998</v>
      </c>
      <c r="G117" s="27">
        <v>290.82</v>
      </c>
      <c r="H117" s="26">
        <f t="shared" si="6"/>
        <v>88.5065848291039</v>
      </c>
      <c r="I117" s="26">
        <f t="shared" si="7"/>
        <v>11.298594358045627</v>
      </c>
    </row>
    <row r="118" spans="1:9" x14ac:dyDescent="0.15">
      <c r="A118" s="1">
        <v>17417</v>
      </c>
      <c r="B118" s="2" t="s">
        <v>104</v>
      </c>
      <c r="C118" s="22">
        <v>22642.927</v>
      </c>
      <c r="D118" s="27">
        <v>1285.19</v>
      </c>
      <c r="E118" s="24">
        <f t="shared" si="4"/>
        <v>17.618349815980515</v>
      </c>
      <c r="F118" s="24">
        <f t="shared" si="5"/>
        <v>56.759004699348282</v>
      </c>
      <c r="G118" s="27">
        <v>277.37</v>
      </c>
      <c r="H118" s="26">
        <f t="shared" si="6"/>
        <v>81.634376464650103</v>
      </c>
      <c r="I118" s="26">
        <f t="shared" si="7"/>
        <v>12.249741387233197</v>
      </c>
    </row>
    <row r="119" spans="1:9" x14ac:dyDescent="0.15">
      <c r="A119" s="1" t="s">
        <v>362</v>
      </c>
      <c r="B119" s="2" t="s">
        <v>363</v>
      </c>
      <c r="C119" s="22">
        <v>315.149</v>
      </c>
      <c r="D119" s="27">
        <v>26</v>
      </c>
      <c r="E119" s="24">
        <f t="shared" si="4"/>
        <v>12.121115384615385</v>
      </c>
      <c r="F119" s="24">
        <f t="shared" si="5"/>
        <v>82.500658418716228</v>
      </c>
      <c r="G119" s="26"/>
      <c r="H119" s="26">
        <f t="shared" si="6"/>
        <v>0</v>
      </c>
      <c r="I119" s="26">
        <f t="shared" si="7"/>
        <v>0</v>
      </c>
    </row>
    <row r="120" spans="1:9" x14ac:dyDescent="0.15">
      <c r="A120" s="1" t="s">
        <v>357</v>
      </c>
      <c r="B120" s="2" t="s">
        <v>358</v>
      </c>
      <c r="C120" s="22">
        <v>526.05100000000004</v>
      </c>
      <c r="D120" s="27">
        <v>63</v>
      </c>
      <c r="E120" s="24">
        <f t="shared" si="4"/>
        <v>8.3500158730158738</v>
      </c>
      <c r="F120" s="24">
        <f t="shared" si="5"/>
        <v>119.76025138247051</v>
      </c>
      <c r="G120" s="26"/>
      <c r="H120" s="26">
        <f t="shared" si="6"/>
        <v>0</v>
      </c>
      <c r="I120" s="26">
        <f t="shared" si="7"/>
        <v>0</v>
      </c>
    </row>
    <row r="121" spans="1:9" x14ac:dyDescent="0.15">
      <c r="A121" s="1">
        <v>17905</v>
      </c>
      <c r="B121" s="2" t="s">
        <v>374</v>
      </c>
      <c r="C121" s="22">
        <v>428.108</v>
      </c>
      <c r="D121" s="27">
        <v>28</v>
      </c>
      <c r="E121" s="24">
        <f>IF(D121=0,0,C121/D121)</f>
        <v>15.289571428571429</v>
      </c>
      <c r="F121" s="24">
        <f>+D121/C121*1000</f>
        <v>65.404056920216391</v>
      </c>
      <c r="G121" s="26"/>
      <c r="H121" s="26">
        <f>IF(G121=0,0,+C121/G121)</f>
        <v>0</v>
      </c>
      <c r="I121" s="26">
        <f>+G121/C121*1000</f>
        <v>0</v>
      </c>
    </row>
    <row r="122" spans="1:9" x14ac:dyDescent="0.15">
      <c r="A122" s="1" t="s">
        <v>364</v>
      </c>
      <c r="B122" s="2" t="s">
        <v>365</v>
      </c>
      <c r="C122" s="22">
        <v>345.20400000000001</v>
      </c>
      <c r="D122" s="27">
        <v>23.8</v>
      </c>
      <c r="E122" s="24">
        <f>IF(D122=0,0,C122/D122)</f>
        <v>14.50436974789916</v>
      </c>
      <c r="F122" s="24">
        <f>+D122/C122*1000</f>
        <v>68.94473992190126</v>
      </c>
      <c r="G122" s="26">
        <v>1</v>
      </c>
      <c r="H122" s="26">
        <f>IF(G122=0,0,+C122/G122)</f>
        <v>345.20400000000001</v>
      </c>
      <c r="I122" s="26">
        <f>+G122/C122*1000</f>
        <v>2.8968378118445903</v>
      </c>
    </row>
    <row r="123" spans="1:9" x14ac:dyDescent="0.15">
      <c r="A123" s="1">
        <v>17910</v>
      </c>
      <c r="B123" s="2" t="s">
        <v>375</v>
      </c>
      <c r="C123" s="22">
        <v>237.76999999999998</v>
      </c>
      <c r="D123" s="27">
        <v>22</v>
      </c>
      <c r="E123" s="24">
        <f t="shared" si="4"/>
        <v>10.807727272727272</v>
      </c>
      <c r="F123" s="24">
        <f t="shared" si="5"/>
        <v>92.526391050174539</v>
      </c>
      <c r="G123" s="27">
        <v>1.62</v>
      </c>
      <c r="H123" s="26">
        <f t="shared" si="6"/>
        <v>146.77160493827159</v>
      </c>
      <c r="I123" s="26">
        <f t="shared" si="7"/>
        <v>6.8133069773310355</v>
      </c>
    </row>
    <row r="124" spans="1:9" x14ac:dyDescent="0.15">
      <c r="A124" s="1">
        <v>17911</v>
      </c>
      <c r="B124" s="2" t="s">
        <v>377</v>
      </c>
      <c r="C124" s="22">
        <v>271.81399999999996</v>
      </c>
      <c r="D124" s="27">
        <v>14.8</v>
      </c>
      <c r="E124" s="24">
        <f t="shared" si="4"/>
        <v>18.365810810810807</v>
      </c>
      <c r="F124" s="24">
        <f t="shared" si="5"/>
        <v>54.448998212012633</v>
      </c>
      <c r="G124" s="27">
        <v>2.39</v>
      </c>
      <c r="H124" s="26">
        <f t="shared" si="6"/>
        <v>113.72970711297069</v>
      </c>
      <c r="I124" s="26">
        <f t="shared" si="7"/>
        <v>8.7927774139669062</v>
      </c>
    </row>
    <row r="125" spans="1:9" x14ac:dyDescent="0.15">
      <c r="A125" s="1">
        <v>17915</v>
      </c>
      <c r="B125" s="2" t="s">
        <v>382</v>
      </c>
      <c r="C125" s="22">
        <v>22.411999999999999</v>
      </c>
      <c r="D125" s="27">
        <v>3.41</v>
      </c>
      <c r="E125" s="24">
        <f t="shared" ref="E125" si="8">IF(D125=0,0,C125/D125)</f>
        <v>6.5724340175953078</v>
      </c>
      <c r="F125" s="24">
        <f t="shared" ref="F125" si="9">+D125/C125*1000</f>
        <v>152.15063358914867</v>
      </c>
      <c r="G125" s="27">
        <v>0.7</v>
      </c>
      <c r="H125" s="26">
        <f t="shared" ref="H125" si="10">IF(G125=0,0,+C125/G125)</f>
        <v>32.017142857142858</v>
      </c>
      <c r="I125" s="26">
        <f t="shared" ref="I125" si="11">+G125/C125*1000</f>
        <v>31.233267892200608</v>
      </c>
    </row>
    <row r="126" spans="1:9" x14ac:dyDescent="0.15">
      <c r="A126" s="1">
        <v>18100</v>
      </c>
      <c r="B126" s="2" t="s">
        <v>105</v>
      </c>
      <c r="C126" s="22">
        <v>4851.646999999999</v>
      </c>
      <c r="D126" s="27">
        <v>320.36</v>
      </c>
      <c r="E126" s="24">
        <f t="shared" si="4"/>
        <v>15.144359470595576</v>
      </c>
      <c r="F126" s="24">
        <f t="shared" si="5"/>
        <v>66.031184873920154</v>
      </c>
      <c r="G126" s="27">
        <v>64.08</v>
      </c>
      <c r="H126" s="26">
        <f t="shared" si="6"/>
        <v>75.712343945068653</v>
      </c>
      <c r="I126" s="26">
        <f t="shared" si="7"/>
        <v>13.207885899365724</v>
      </c>
    </row>
    <row r="127" spans="1:9" x14ac:dyDescent="0.15">
      <c r="A127" s="1">
        <v>18303</v>
      </c>
      <c r="B127" s="2" t="s">
        <v>343</v>
      </c>
      <c r="C127" s="22">
        <v>3695.1690000000003</v>
      </c>
      <c r="D127" s="27">
        <v>208.4</v>
      </c>
      <c r="E127" s="24">
        <f t="shared" si="4"/>
        <v>17.731137236084454</v>
      </c>
      <c r="F127" s="24">
        <f t="shared" si="5"/>
        <v>56.397961771166621</v>
      </c>
      <c r="G127" s="27">
        <v>36.67</v>
      </c>
      <c r="H127" s="26">
        <f t="shared" si="6"/>
        <v>100.76817562039815</v>
      </c>
      <c r="I127" s="26">
        <f t="shared" si="7"/>
        <v>9.923768033342995</v>
      </c>
    </row>
    <row r="128" spans="1:9" x14ac:dyDescent="0.15">
      <c r="A128" s="1">
        <v>18400</v>
      </c>
      <c r="B128" s="2" t="s">
        <v>106</v>
      </c>
      <c r="C128" s="22">
        <v>5631.2489999999998</v>
      </c>
      <c r="D128" s="27">
        <v>307.63</v>
      </c>
      <c r="E128" s="24">
        <f t="shared" si="4"/>
        <v>18.30526606637844</v>
      </c>
      <c r="F128" s="24">
        <f t="shared" si="5"/>
        <v>54.629088502390857</v>
      </c>
      <c r="G128" s="27">
        <v>74.87</v>
      </c>
      <c r="H128" s="26">
        <f t="shared" si="6"/>
        <v>75.213690396687582</v>
      </c>
      <c r="I128" s="26">
        <f t="shared" si="7"/>
        <v>13.295451861567479</v>
      </c>
    </row>
    <row r="129" spans="1:9" x14ac:dyDescent="0.15">
      <c r="A129" s="1">
        <v>18401</v>
      </c>
      <c r="B129" s="2" t="s">
        <v>107</v>
      </c>
      <c r="C129" s="22">
        <v>11298.057999999999</v>
      </c>
      <c r="D129" s="27">
        <v>642.95000000000005</v>
      </c>
      <c r="E129" s="24">
        <f t="shared" si="4"/>
        <v>17.572218679524067</v>
      </c>
      <c r="F129" s="24">
        <f t="shared" si="5"/>
        <v>56.908010208480086</v>
      </c>
      <c r="G129" s="27">
        <v>148.38</v>
      </c>
      <c r="H129" s="26">
        <f t="shared" si="6"/>
        <v>76.142728130475803</v>
      </c>
      <c r="I129" s="26">
        <f t="shared" si="7"/>
        <v>13.133230507402246</v>
      </c>
    </row>
    <row r="130" spans="1:9" x14ac:dyDescent="0.15">
      <c r="A130" s="1">
        <v>18402</v>
      </c>
      <c r="B130" s="2" t="s">
        <v>108</v>
      </c>
      <c r="C130" s="22">
        <v>9652.021999999999</v>
      </c>
      <c r="D130" s="27">
        <v>565.78</v>
      </c>
      <c r="E130" s="24">
        <f t="shared" si="4"/>
        <v>17.059673371275053</v>
      </c>
      <c r="F130" s="24">
        <f t="shared" si="5"/>
        <v>58.61776941660515</v>
      </c>
      <c r="G130" s="27">
        <v>110.17</v>
      </c>
      <c r="H130" s="26">
        <f t="shared" si="6"/>
        <v>87.610256875737491</v>
      </c>
      <c r="I130" s="26">
        <f t="shared" si="7"/>
        <v>11.41418865394215</v>
      </c>
    </row>
    <row r="131" spans="1:9" x14ac:dyDescent="0.15">
      <c r="A131" s="1">
        <v>18902</v>
      </c>
      <c r="B131" s="2" t="s">
        <v>359</v>
      </c>
      <c r="C131" s="22">
        <v>80.918000000000006</v>
      </c>
      <c r="D131" s="27">
        <v>10</v>
      </c>
      <c r="E131" s="24">
        <f t="shared" si="4"/>
        <v>8.091800000000001</v>
      </c>
      <c r="F131" s="24">
        <f t="shared" si="5"/>
        <v>123.58189772362144</v>
      </c>
      <c r="G131" s="27">
        <v>6.15</v>
      </c>
      <c r="H131" s="26">
        <f t="shared" si="6"/>
        <v>13.157398373983741</v>
      </c>
      <c r="I131" s="26">
        <f t="shared" si="7"/>
        <v>76.002867100027188</v>
      </c>
    </row>
    <row r="132" spans="1:9" x14ac:dyDescent="0.15">
      <c r="A132" s="1">
        <v>19007</v>
      </c>
      <c r="B132" s="2" t="s">
        <v>109</v>
      </c>
      <c r="C132" s="22">
        <v>35.599999999999994</v>
      </c>
      <c r="D132" s="27">
        <v>2.5</v>
      </c>
      <c r="E132" s="24">
        <f t="shared" si="4"/>
        <v>14.239999999999998</v>
      </c>
      <c r="F132" s="24">
        <f t="shared" si="5"/>
        <v>70.224719101123597</v>
      </c>
      <c r="G132" s="27">
        <v>0.96</v>
      </c>
      <c r="H132" s="26">
        <f t="shared" si="6"/>
        <v>37.083333333333329</v>
      </c>
      <c r="I132" s="26">
        <f t="shared" si="7"/>
        <v>26.966292134831466</v>
      </c>
    </row>
    <row r="133" spans="1:9" x14ac:dyDescent="0.15">
      <c r="A133" s="1">
        <v>19028</v>
      </c>
      <c r="B133" s="2" t="s">
        <v>110</v>
      </c>
      <c r="C133" s="22">
        <v>89.88600000000001</v>
      </c>
      <c r="D133" s="27">
        <v>13.04</v>
      </c>
      <c r="E133" s="24">
        <f t="shared" si="4"/>
        <v>6.8930981595092033</v>
      </c>
      <c r="F133" s="24">
        <f t="shared" si="5"/>
        <v>145.07264757581822</v>
      </c>
      <c r="G133" s="27">
        <v>1.94</v>
      </c>
      <c r="H133" s="26">
        <f t="shared" si="6"/>
        <v>46.332989690721654</v>
      </c>
      <c r="I133" s="26">
        <f t="shared" si="7"/>
        <v>21.582893887813452</v>
      </c>
    </row>
    <row r="134" spans="1:9" x14ac:dyDescent="0.15">
      <c r="A134" s="1">
        <v>19400</v>
      </c>
      <c r="B134" s="2" t="s">
        <v>111</v>
      </c>
      <c r="C134" s="22">
        <v>216.80699999999996</v>
      </c>
      <c r="D134" s="27">
        <v>18.14</v>
      </c>
      <c r="E134" s="24">
        <f t="shared" si="4"/>
        <v>11.951874310915102</v>
      </c>
      <c r="F134" s="24">
        <f t="shared" si="5"/>
        <v>83.668885229720459</v>
      </c>
      <c r="G134" s="27">
        <v>2.8</v>
      </c>
      <c r="H134" s="26">
        <f t="shared" si="6"/>
        <v>77.431071428571414</v>
      </c>
      <c r="I134" s="26">
        <f t="shared" si="7"/>
        <v>12.914712163352661</v>
      </c>
    </row>
    <row r="135" spans="1:9" x14ac:dyDescent="0.15">
      <c r="A135" s="1">
        <v>19401</v>
      </c>
      <c r="B135" s="2" t="s">
        <v>112</v>
      </c>
      <c r="C135" s="22">
        <v>3222.3739999999998</v>
      </c>
      <c r="D135" s="27">
        <v>191.75</v>
      </c>
      <c r="E135" s="24">
        <f t="shared" si="4"/>
        <v>16.805079530638853</v>
      </c>
      <c r="F135" s="24">
        <f t="shared" si="5"/>
        <v>59.505817760446178</v>
      </c>
      <c r="G135" s="27">
        <v>41.35</v>
      </c>
      <c r="H135" s="26">
        <f t="shared" si="6"/>
        <v>77.929238210399021</v>
      </c>
      <c r="I135" s="26">
        <f t="shared" si="7"/>
        <v>12.832154181978879</v>
      </c>
    </row>
    <row r="136" spans="1:9" x14ac:dyDescent="0.15">
      <c r="A136" s="1">
        <v>19403</v>
      </c>
      <c r="B136" s="2" t="s">
        <v>113</v>
      </c>
      <c r="C136" s="22">
        <v>626.15800000000013</v>
      </c>
      <c r="D136" s="27">
        <v>41</v>
      </c>
      <c r="E136" s="24">
        <f t="shared" si="4"/>
        <v>15.272146341463419</v>
      </c>
      <c r="F136" s="24">
        <f t="shared" si="5"/>
        <v>65.478681099658544</v>
      </c>
      <c r="G136" s="27">
        <v>11.86</v>
      </c>
      <c r="H136" s="26">
        <f t="shared" si="6"/>
        <v>52.795784148397992</v>
      </c>
      <c r="I136" s="26">
        <f t="shared" si="7"/>
        <v>18.940906288828057</v>
      </c>
    </row>
    <row r="137" spans="1:9" x14ac:dyDescent="0.15">
      <c r="A137" s="1">
        <v>19404</v>
      </c>
      <c r="B137" s="2" t="s">
        <v>114</v>
      </c>
      <c r="C137" s="22">
        <v>888.77700000000004</v>
      </c>
      <c r="D137" s="27">
        <v>52.97</v>
      </c>
      <c r="E137" s="24">
        <f t="shared" si="4"/>
        <v>16.778874834812157</v>
      </c>
      <c r="F137" s="24">
        <f t="shared" si="5"/>
        <v>59.598751992907104</v>
      </c>
      <c r="G137" s="27">
        <v>13.55</v>
      </c>
      <c r="H137" s="26">
        <f t="shared" si="6"/>
        <v>65.592398523985239</v>
      </c>
      <c r="I137" s="26">
        <f t="shared" si="7"/>
        <v>15.245669048591491</v>
      </c>
    </row>
    <row r="138" spans="1:9" x14ac:dyDescent="0.15">
      <c r="A138" s="1">
        <v>20094</v>
      </c>
      <c r="B138" s="2" t="s">
        <v>115</v>
      </c>
      <c r="C138" s="22">
        <v>67.371000000000009</v>
      </c>
      <c r="D138" s="27">
        <v>9</v>
      </c>
      <c r="E138" s="24">
        <f t="shared" si="4"/>
        <v>7.4856666666666678</v>
      </c>
      <c r="F138" s="24">
        <f t="shared" si="5"/>
        <v>133.58863606002581</v>
      </c>
      <c r="G138" s="27">
        <v>2.62</v>
      </c>
      <c r="H138" s="26">
        <f t="shared" si="6"/>
        <v>25.714122137404583</v>
      </c>
      <c r="I138" s="26">
        <f t="shared" si="7"/>
        <v>38.889136275251957</v>
      </c>
    </row>
    <row r="139" spans="1:9" x14ac:dyDescent="0.15">
      <c r="A139" s="1">
        <v>20203</v>
      </c>
      <c r="B139" s="2" t="s">
        <v>116</v>
      </c>
      <c r="C139" s="22">
        <v>118.80199999999999</v>
      </c>
      <c r="D139" s="27">
        <v>12.68</v>
      </c>
      <c r="E139" s="24">
        <f t="shared" si="4"/>
        <v>9.3692429022082013</v>
      </c>
      <c r="F139" s="24">
        <f t="shared" si="5"/>
        <v>106.73220989545632</v>
      </c>
      <c r="G139" s="27">
        <v>1.99</v>
      </c>
      <c r="H139" s="26">
        <f t="shared" si="6"/>
        <v>59.699497487437185</v>
      </c>
      <c r="I139" s="26">
        <f t="shared" si="7"/>
        <v>16.750559754886282</v>
      </c>
    </row>
    <row r="140" spans="1:9" x14ac:dyDescent="0.15">
      <c r="A140" s="1">
        <v>20215</v>
      </c>
      <c r="B140" s="2" t="s">
        <v>117</v>
      </c>
      <c r="C140" s="22">
        <v>85.089000000000013</v>
      </c>
      <c r="D140" s="27">
        <v>5.7</v>
      </c>
      <c r="E140" s="24">
        <f t="shared" si="4"/>
        <v>14.927894736842108</v>
      </c>
      <c r="F140" s="24">
        <f t="shared" si="5"/>
        <v>66.988682438388025</v>
      </c>
      <c r="G140" s="27">
        <v>1.64</v>
      </c>
      <c r="H140" s="26">
        <f t="shared" si="6"/>
        <v>51.883536585365867</v>
      </c>
      <c r="I140" s="26">
        <f t="shared" si="7"/>
        <v>19.273936701571294</v>
      </c>
    </row>
    <row r="141" spans="1:9" x14ac:dyDescent="0.15">
      <c r="A141" s="1">
        <v>20400</v>
      </c>
      <c r="B141" s="2" t="s">
        <v>118</v>
      </c>
      <c r="C141" s="22">
        <v>221.97799999999998</v>
      </c>
      <c r="D141" s="27">
        <v>15.57</v>
      </c>
      <c r="E141" s="24">
        <f t="shared" si="4"/>
        <v>14.256775850995503</v>
      </c>
      <c r="F141" s="24">
        <f t="shared" si="5"/>
        <v>70.142086152681799</v>
      </c>
      <c r="G141" s="27">
        <v>2.17</v>
      </c>
      <c r="H141" s="26">
        <f t="shared" si="6"/>
        <v>102.29400921658986</v>
      </c>
      <c r="I141" s="26">
        <f t="shared" si="7"/>
        <v>9.775743542152826</v>
      </c>
    </row>
    <row r="142" spans="1:9" x14ac:dyDescent="0.15">
      <c r="A142" s="1">
        <v>20401</v>
      </c>
      <c r="B142" s="2" t="s">
        <v>119</v>
      </c>
      <c r="C142" s="22">
        <v>65.429000000000002</v>
      </c>
      <c r="D142" s="27">
        <v>9.26</v>
      </c>
      <c r="E142" s="24">
        <f t="shared" ref="E142:E205" si="12">IF(D142=0,0,C142/D142)</f>
        <v>7.0657667386609075</v>
      </c>
      <c r="F142" s="24">
        <f t="shared" ref="F142:F205" si="13">+D142/C142*1000</f>
        <v>141.52745724372983</v>
      </c>
      <c r="G142" s="27">
        <v>1.75</v>
      </c>
      <c r="H142" s="26">
        <f t="shared" ref="H142:H205" si="14">IF(G142=0,0,+C142/G142)</f>
        <v>37.387999999999998</v>
      </c>
      <c r="I142" s="26">
        <f t="shared" ref="I142:I205" si="15">+G142/C142*1000</f>
        <v>26.746549695089332</v>
      </c>
    </row>
    <row r="143" spans="1:9" x14ac:dyDescent="0.15">
      <c r="A143" s="1">
        <v>20402</v>
      </c>
      <c r="B143" s="2" t="s">
        <v>120</v>
      </c>
      <c r="C143" s="22">
        <v>79.099000000000004</v>
      </c>
      <c r="D143" s="27">
        <v>8.2200000000000006</v>
      </c>
      <c r="E143" s="24">
        <f t="shared" si="12"/>
        <v>9.6227493917274938</v>
      </c>
      <c r="F143" s="24">
        <f t="shared" si="13"/>
        <v>103.92040354492471</v>
      </c>
      <c r="G143" s="27">
        <v>1.76</v>
      </c>
      <c r="H143" s="26">
        <f t="shared" si="14"/>
        <v>44.942613636363639</v>
      </c>
      <c r="I143" s="26">
        <f t="shared" si="15"/>
        <v>22.250597352684611</v>
      </c>
    </row>
    <row r="144" spans="1:9" x14ac:dyDescent="0.15">
      <c r="A144" s="1">
        <v>20403</v>
      </c>
      <c r="B144" s="2" t="s">
        <v>121</v>
      </c>
      <c r="C144" s="22">
        <v>31.945</v>
      </c>
      <c r="D144" s="27">
        <v>1.9</v>
      </c>
      <c r="E144" s="24">
        <f t="shared" si="12"/>
        <v>16.813157894736843</v>
      </c>
      <c r="F144" s="24">
        <f t="shared" si="13"/>
        <v>59.477226483017681</v>
      </c>
      <c r="G144" s="27">
        <v>1.2</v>
      </c>
      <c r="H144" s="26">
        <f t="shared" si="14"/>
        <v>26.620833333333334</v>
      </c>
      <c r="I144" s="26">
        <f t="shared" si="15"/>
        <v>37.564564094537481</v>
      </c>
    </row>
    <row r="145" spans="1:9" x14ac:dyDescent="0.15">
      <c r="A145" s="1">
        <v>20404</v>
      </c>
      <c r="B145" s="2" t="s">
        <v>122</v>
      </c>
      <c r="C145" s="22">
        <v>898.66599999999994</v>
      </c>
      <c r="D145" s="27">
        <v>48.65</v>
      </c>
      <c r="E145" s="24">
        <f t="shared" si="12"/>
        <v>18.472065775950668</v>
      </c>
      <c r="F145" s="24">
        <f t="shared" si="13"/>
        <v>54.135796836644538</v>
      </c>
      <c r="G145" s="27">
        <v>13.29</v>
      </c>
      <c r="H145" s="26">
        <f t="shared" si="14"/>
        <v>67.61971407072987</v>
      </c>
      <c r="I145" s="26">
        <f t="shared" si="15"/>
        <v>14.788586638417387</v>
      </c>
    </row>
    <row r="146" spans="1:9" x14ac:dyDescent="0.15">
      <c r="A146" s="1">
        <v>20405</v>
      </c>
      <c r="B146" s="2" t="s">
        <v>123</v>
      </c>
      <c r="C146" s="22">
        <v>1231.4359999999999</v>
      </c>
      <c r="D146" s="27">
        <v>69.349999999999994</v>
      </c>
      <c r="E146" s="24">
        <f t="shared" si="12"/>
        <v>17.756827685652489</v>
      </c>
      <c r="F146" s="24">
        <f t="shared" si="13"/>
        <v>56.316365608931363</v>
      </c>
      <c r="G146" s="27">
        <v>10.1</v>
      </c>
      <c r="H146" s="26">
        <f t="shared" si="14"/>
        <v>121.92435643564356</v>
      </c>
      <c r="I146" s="26">
        <f t="shared" si="15"/>
        <v>8.2018066712358575</v>
      </c>
    </row>
    <row r="147" spans="1:9" x14ac:dyDescent="0.15">
      <c r="A147" s="1">
        <v>20406</v>
      </c>
      <c r="B147" s="2" t="s">
        <v>124</v>
      </c>
      <c r="C147" s="22">
        <v>234.49499999999998</v>
      </c>
      <c r="D147" s="27">
        <v>14.99</v>
      </c>
      <c r="E147" s="24">
        <f t="shared" si="12"/>
        <v>15.643428952635087</v>
      </c>
      <c r="F147" s="24">
        <f t="shared" si="13"/>
        <v>63.924603936118054</v>
      </c>
      <c r="G147" s="27">
        <v>3.54</v>
      </c>
      <c r="H147" s="26">
        <f t="shared" si="14"/>
        <v>66.241525423728802</v>
      </c>
      <c r="I147" s="26">
        <f t="shared" si="15"/>
        <v>15.096270709396789</v>
      </c>
    </row>
    <row r="148" spans="1:9" x14ac:dyDescent="0.15">
      <c r="A148" s="1">
        <v>21014</v>
      </c>
      <c r="B148" s="2" t="s">
        <v>125</v>
      </c>
      <c r="C148" s="22">
        <v>794.58300000000008</v>
      </c>
      <c r="D148" s="27">
        <v>46.16</v>
      </c>
      <c r="E148" s="24">
        <f t="shared" si="12"/>
        <v>17.213669844020799</v>
      </c>
      <c r="F148" s="24">
        <f t="shared" si="13"/>
        <v>58.093364695695719</v>
      </c>
      <c r="G148" s="27">
        <v>8.92</v>
      </c>
      <c r="H148" s="26">
        <f t="shared" si="14"/>
        <v>89.078811659192837</v>
      </c>
      <c r="I148" s="26">
        <f t="shared" si="15"/>
        <v>11.226014148301687</v>
      </c>
    </row>
    <row r="149" spans="1:9" x14ac:dyDescent="0.15">
      <c r="A149" s="1">
        <v>21036</v>
      </c>
      <c r="B149" s="2" t="s">
        <v>126</v>
      </c>
      <c r="C149" s="22">
        <v>50.454000000000001</v>
      </c>
      <c r="D149" s="27">
        <v>4.66</v>
      </c>
      <c r="E149" s="24">
        <f t="shared" si="12"/>
        <v>10.827038626609442</v>
      </c>
      <c r="F149" s="24">
        <f t="shared" si="13"/>
        <v>92.361358861537255</v>
      </c>
      <c r="G149" s="27">
        <v>2.71</v>
      </c>
      <c r="H149" s="26">
        <f t="shared" si="14"/>
        <v>18.617712177121771</v>
      </c>
      <c r="I149" s="26">
        <f t="shared" si="15"/>
        <v>53.712292385142895</v>
      </c>
    </row>
    <row r="150" spans="1:9" x14ac:dyDescent="0.15">
      <c r="A150" s="1">
        <v>21206</v>
      </c>
      <c r="B150" s="2" t="s">
        <v>127</v>
      </c>
      <c r="C150" s="22">
        <v>552.93700000000013</v>
      </c>
      <c r="D150" s="27">
        <v>34.130000000000003</v>
      </c>
      <c r="E150" s="24">
        <f t="shared" si="12"/>
        <v>16.200908291825375</v>
      </c>
      <c r="F150" s="24">
        <f t="shared" si="13"/>
        <v>61.72493430535485</v>
      </c>
      <c r="G150" s="27">
        <v>9.36</v>
      </c>
      <c r="H150" s="26">
        <f t="shared" si="14"/>
        <v>59.07446581196583</v>
      </c>
      <c r="I150" s="26">
        <f t="shared" si="15"/>
        <v>16.927787433288053</v>
      </c>
    </row>
    <row r="151" spans="1:9" x14ac:dyDescent="0.15">
      <c r="A151" s="1">
        <v>21214</v>
      </c>
      <c r="B151" s="2" t="s">
        <v>128</v>
      </c>
      <c r="C151" s="22">
        <v>333.90599999999995</v>
      </c>
      <c r="D151" s="27">
        <v>22.4</v>
      </c>
      <c r="E151" s="24">
        <f t="shared" si="12"/>
        <v>14.906517857142855</v>
      </c>
      <c r="F151" s="24">
        <f t="shared" si="13"/>
        <v>67.084748402244941</v>
      </c>
      <c r="G151" s="27">
        <v>6.18</v>
      </c>
      <c r="H151" s="26">
        <f t="shared" si="14"/>
        <v>54.030097087378635</v>
      </c>
      <c r="I151" s="26">
        <f t="shared" si="15"/>
        <v>18.508202907405078</v>
      </c>
    </row>
    <row r="152" spans="1:9" x14ac:dyDescent="0.15">
      <c r="A152" s="1">
        <v>21226</v>
      </c>
      <c r="B152" s="2" t="s">
        <v>129</v>
      </c>
      <c r="C152" s="22">
        <v>621.32700000000011</v>
      </c>
      <c r="D152" s="27">
        <v>36.17</v>
      </c>
      <c r="E152" s="24">
        <f t="shared" si="12"/>
        <v>17.177965164500971</v>
      </c>
      <c r="F152" s="24">
        <f t="shared" si="13"/>
        <v>58.214112697500667</v>
      </c>
      <c r="G152" s="27">
        <v>9.98</v>
      </c>
      <c r="H152" s="26">
        <f t="shared" si="14"/>
        <v>62.257214428857722</v>
      </c>
      <c r="I152" s="26">
        <f t="shared" si="15"/>
        <v>16.062395485790894</v>
      </c>
    </row>
    <row r="153" spans="1:9" x14ac:dyDescent="0.15">
      <c r="A153" s="1">
        <v>21232</v>
      </c>
      <c r="B153" s="2" t="s">
        <v>130</v>
      </c>
      <c r="C153" s="22">
        <v>671.04699999999991</v>
      </c>
      <c r="D153" s="27">
        <v>39.94</v>
      </c>
      <c r="E153" s="24">
        <f t="shared" si="12"/>
        <v>16.801377065598395</v>
      </c>
      <c r="F153" s="24">
        <f t="shared" si="13"/>
        <v>59.518930864753145</v>
      </c>
      <c r="G153" s="27">
        <v>18.73</v>
      </c>
      <c r="H153" s="26">
        <f t="shared" si="14"/>
        <v>35.827389215162832</v>
      </c>
      <c r="I153" s="26">
        <f t="shared" si="15"/>
        <v>27.911606787602064</v>
      </c>
    </row>
    <row r="154" spans="1:9" x14ac:dyDescent="0.15">
      <c r="A154" s="1">
        <v>21234</v>
      </c>
      <c r="B154" s="2" t="s">
        <v>131</v>
      </c>
      <c r="C154" s="22">
        <v>91.733000000000004</v>
      </c>
      <c r="D154" s="27">
        <v>6</v>
      </c>
      <c r="E154" s="24">
        <f t="shared" si="12"/>
        <v>15.288833333333335</v>
      </c>
      <c r="F154" s="24">
        <f t="shared" si="13"/>
        <v>65.407214415750047</v>
      </c>
      <c r="G154" s="27">
        <v>4.1500000000000004</v>
      </c>
      <c r="H154" s="26">
        <f t="shared" si="14"/>
        <v>22.104337349397589</v>
      </c>
      <c r="I154" s="26">
        <f t="shared" si="15"/>
        <v>45.239989970893788</v>
      </c>
    </row>
    <row r="155" spans="1:9" x14ac:dyDescent="0.15">
      <c r="A155" s="1">
        <v>21237</v>
      </c>
      <c r="B155" s="2" t="s">
        <v>132</v>
      </c>
      <c r="C155" s="22">
        <v>810.68999999999994</v>
      </c>
      <c r="D155" s="27">
        <v>48.25</v>
      </c>
      <c r="E155" s="24">
        <f t="shared" si="12"/>
        <v>16.801865284974092</v>
      </c>
      <c r="F155" s="24">
        <f t="shared" si="13"/>
        <v>59.517201396341399</v>
      </c>
      <c r="G155" s="27">
        <v>11.9</v>
      </c>
      <c r="H155" s="26">
        <f t="shared" si="14"/>
        <v>68.125210084033611</v>
      </c>
      <c r="I155" s="26">
        <f t="shared" si="15"/>
        <v>14.678853815885235</v>
      </c>
    </row>
    <row r="156" spans="1:9" x14ac:dyDescent="0.15">
      <c r="A156" s="1">
        <v>21300</v>
      </c>
      <c r="B156" s="2" t="s">
        <v>133</v>
      </c>
      <c r="C156" s="22">
        <v>811.21600000000001</v>
      </c>
      <c r="D156" s="27">
        <v>50</v>
      </c>
      <c r="E156" s="24">
        <f t="shared" si="12"/>
        <v>16.224319999999999</v>
      </c>
      <c r="F156" s="24">
        <f t="shared" si="13"/>
        <v>61.635865170312222</v>
      </c>
      <c r="G156" s="27">
        <v>17</v>
      </c>
      <c r="H156" s="26">
        <f t="shared" si="14"/>
        <v>47.718588235294121</v>
      </c>
      <c r="I156" s="26">
        <f t="shared" si="15"/>
        <v>20.956194157906154</v>
      </c>
    </row>
    <row r="157" spans="1:9" x14ac:dyDescent="0.15">
      <c r="A157" s="1">
        <v>21301</v>
      </c>
      <c r="B157" s="2" t="s">
        <v>134</v>
      </c>
      <c r="C157" s="22">
        <v>249.74099999999999</v>
      </c>
      <c r="D157" s="27">
        <v>21</v>
      </c>
      <c r="E157" s="24">
        <f t="shared" si="12"/>
        <v>11.892428571428571</v>
      </c>
      <c r="F157" s="24">
        <f t="shared" si="13"/>
        <v>84.087114250363385</v>
      </c>
      <c r="G157" s="27">
        <v>7.04</v>
      </c>
      <c r="H157" s="26">
        <f t="shared" si="14"/>
        <v>35.474573863636358</v>
      </c>
      <c r="I157" s="26">
        <f t="shared" si="15"/>
        <v>28.189204015359913</v>
      </c>
    </row>
    <row r="158" spans="1:9" x14ac:dyDescent="0.15">
      <c r="A158" s="1">
        <v>21302</v>
      </c>
      <c r="B158" s="2" t="s">
        <v>135</v>
      </c>
      <c r="C158" s="22">
        <v>2897.6990000000005</v>
      </c>
      <c r="D158" s="27">
        <v>176.4</v>
      </c>
      <c r="E158" s="24">
        <f t="shared" si="12"/>
        <v>16.426865079365083</v>
      </c>
      <c r="F158" s="24">
        <f t="shared" si="13"/>
        <v>60.875888075331488</v>
      </c>
      <c r="G158" s="27">
        <v>58.16</v>
      </c>
      <c r="H158" s="26">
        <f t="shared" si="14"/>
        <v>49.822885144429172</v>
      </c>
      <c r="I158" s="26">
        <f t="shared" si="15"/>
        <v>20.071097791730608</v>
      </c>
    </row>
    <row r="159" spans="1:9" x14ac:dyDescent="0.15">
      <c r="A159" s="1">
        <v>21303</v>
      </c>
      <c r="B159" s="2" t="s">
        <v>136</v>
      </c>
      <c r="C159" s="22">
        <v>359.72899999999998</v>
      </c>
      <c r="D159" s="27">
        <v>22.13</v>
      </c>
      <c r="E159" s="24">
        <f t="shared" si="12"/>
        <v>16.255264347040217</v>
      </c>
      <c r="F159" s="24">
        <f t="shared" si="13"/>
        <v>61.51853200603788</v>
      </c>
      <c r="G159" s="27">
        <v>7.24</v>
      </c>
      <c r="H159" s="26">
        <f t="shared" si="14"/>
        <v>49.686325966850823</v>
      </c>
      <c r="I159" s="26">
        <f t="shared" si="15"/>
        <v>20.126261713678911</v>
      </c>
    </row>
    <row r="160" spans="1:9" x14ac:dyDescent="0.15">
      <c r="A160" s="1">
        <v>21401</v>
      </c>
      <c r="B160" s="2" t="s">
        <v>137</v>
      </c>
      <c r="C160" s="22">
        <v>3390.8819999999996</v>
      </c>
      <c r="D160" s="27">
        <v>197.32</v>
      </c>
      <c r="E160" s="24">
        <f t="shared" si="12"/>
        <v>17.184684775998377</v>
      </c>
      <c r="F160" s="24">
        <f t="shared" si="13"/>
        <v>58.19134962525974</v>
      </c>
      <c r="G160" s="27">
        <v>66.09</v>
      </c>
      <c r="H160" s="26">
        <f t="shared" si="14"/>
        <v>51.307035860190638</v>
      </c>
      <c r="I160" s="26">
        <f t="shared" si="15"/>
        <v>19.490504240489646</v>
      </c>
    </row>
    <row r="161" spans="1:9" x14ac:dyDescent="0.15">
      <c r="A161" s="1">
        <v>22008</v>
      </c>
      <c r="B161" s="2" t="s">
        <v>138</v>
      </c>
      <c r="C161" s="22">
        <v>74.26700000000001</v>
      </c>
      <c r="D161" s="27">
        <v>10.33</v>
      </c>
      <c r="E161" s="24">
        <f t="shared" si="12"/>
        <v>7.1894482090997105</v>
      </c>
      <c r="F161" s="24">
        <f t="shared" si="13"/>
        <v>139.09273297696149</v>
      </c>
      <c r="G161" s="27">
        <v>1.42</v>
      </c>
      <c r="H161" s="26">
        <f t="shared" si="14"/>
        <v>52.300704225352121</v>
      </c>
      <c r="I161" s="26">
        <f t="shared" si="15"/>
        <v>19.120201435361597</v>
      </c>
    </row>
    <row r="162" spans="1:9" x14ac:dyDescent="0.15">
      <c r="A162" s="1">
        <v>22009</v>
      </c>
      <c r="B162" s="2" t="s">
        <v>344</v>
      </c>
      <c r="C162" s="22">
        <v>638.64800000000002</v>
      </c>
      <c r="D162" s="27">
        <v>34.57</v>
      </c>
      <c r="E162" s="24">
        <f t="shared" si="12"/>
        <v>18.474052646803589</v>
      </c>
      <c r="F162" s="24">
        <f t="shared" si="13"/>
        <v>54.129974571281835</v>
      </c>
      <c r="G162" s="27">
        <v>9.64</v>
      </c>
      <c r="H162" s="26">
        <f t="shared" si="14"/>
        <v>66.249792531120335</v>
      </c>
      <c r="I162" s="26">
        <f t="shared" si="15"/>
        <v>15.094386892310006</v>
      </c>
    </row>
    <row r="163" spans="1:9" x14ac:dyDescent="0.15">
      <c r="A163" s="1">
        <v>22017</v>
      </c>
      <c r="B163" s="2" t="s">
        <v>139</v>
      </c>
      <c r="C163" s="22">
        <v>87.92</v>
      </c>
      <c r="D163" s="27">
        <v>11</v>
      </c>
      <c r="E163" s="24">
        <f t="shared" si="12"/>
        <v>7.9927272727272731</v>
      </c>
      <c r="F163" s="24">
        <f t="shared" si="13"/>
        <v>125.11373976342129</v>
      </c>
      <c r="G163" s="27">
        <v>1.26</v>
      </c>
      <c r="H163" s="26">
        <f t="shared" si="14"/>
        <v>69.777777777777786</v>
      </c>
      <c r="I163" s="26">
        <f t="shared" si="15"/>
        <v>14.331210191082803</v>
      </c>
    </row>
    <row r="164" spans="1:9" x14ac:dyDescent="0.15">
      <c r="A164" s="1">
        <v>22073</v>
      </c>
      <c r="B164" s="2" t="s">
        <v>140</v>
      </c>
      <c r="C164" s="22">
        <v>89.347999999999999</v>
      </c>
      <c r="D164" s="27">
        <v>10.43</v>
      </c>
      <c r="E164" s="24">
        <f t="shared" si="12"/>
        <v>8.5664429530201343</v>
      </c>
      <c r="F164" s="24">
        <f t="shared" si="13"/>
        <v>116.73456596678157</v>
      </c>
      <c r="G164" s="27">
        <v>2.57</v>
      </c>
      <c r="H164" s="26">
        <f t="shared" si="14"/>
        <v>34.765758754863818</v>
      </c>
      <c r="I164" s="26">
        <f t="shared" si="15"/>
        <v>28.763934279446659</v>
      </c>
    </row>
    <row r="165" spans="1:9" x14ac:dyDescent="0.15">
      <c r="A165" s="1">
        <v>22105</v>
      </c>
      <c r="B165" s="2" t="s">
        <v>141</v>
      </c>
      <c r="C165" s="22">
        <v>227.40199999999999</v>
      </c>
      <c r="D165" s="27">
        <v>18.850000000000001</v>
      </c>
      <c r="E165" s="24">
        <f t="shared" si="12"/>
        <v>12.063766578249336</v>
      </c>
      <c r="F165" s="24">
        <f t="shared" si="13"/>
        <v>82.892850546609097</v>
      </c>
      <c r="G165" s="27">
        <v>5.07</v>
      </c>
      <c r="H165" s="26">
        <f t="shared" si="14"/>
        <v>44.85246548323471</v>
      </c>
      <c r="I165" s="26">
        <f t="shared" si="15"/>
        <v>22.295318422881067</v>
      </c>
    </row>
    <row r="166" spans="1:9" x14ac:dyDescent="0.15">
      <c r="A166" s="1">
        <v>22200</v>
      </c>
      <c r="B166" s="2" t="s">
        <v>142</v>
      </c>
      <c r="C166" s="22">
        <v>224.21899999999999</v>
      </c>
      <c r="D166" s="27">
        <v>18.670000000000002</v>
      </c>
      <c r="E166" s="24">
        <f t="shared" si="12"/>
        <v>12.009587573647561</v>
      </c>
      <c r="F166" s="24">
        <f t="shared" si="13"/>
        <v>83.266806113665666</v>
      </c>
      <c r="G166" s="27">
        <v>2.81</v>
      </c>
      <c r="H166" s="26">
        <f t="shared" si="14"/>
        <v>79.793238434163698</v>
      </c>
      <c r="I166" s="26">
        <f t="shared" si="15"/>
        <v>12.532390207787921</v>
      </c>
    </row>
    <row r="167" spans="1:9" x14ac:dyDescent="0.15">
      <c r="A167" s="1">
        <v>22204</v>
      </c>
      <c r="B167" s="2" t="s">
        <v>143</v>
      </c>
      <c r="C167" s="22">
        <v>124.12099999999998</v>
      </c>
      <c r="D167" s="27">
        <v>13.86</v>
      </c>
      <c r="E167" s="24">
        <f t="shared" si="12"/>
        <v>8.9553391053391049</v>
      </c>
      <c r="F167" s="24">
        <f t="shared" si="13"/>
        <v>111.66522989663314</v>
      </c>
      <c r="G167" s="27">
        <v>3.64</v>
      </c>
      <c r="H167" s="26">
        <f t="shared" si="14"/>
        <v>34.099175824175816</v>
      </c>
      <c r="I167" s="26">
        <f t="shared" si="15"/>
        <v>29.326221993055167</v>
      </c>
    </row>
    <row r="168" spans="1:9" x14ac:dyDescent="0.15">
      <c r="A168" s="1">
        <v>22207</v>
      </c>
      <c r="B168" s="2" t="s">
        <v>144</v>
      </c>
      <c r="C168" s="22">
        <v>551.57299999999998</v>
      </c>
      <c r="D168" s="27">
        <v>36.909999999999997</v>
      </c>
      <c r="E168" s="24">
        <f t="shared" si="12"/>
        <v>14.943727986995395</v>
      </c>
      <c r="F168" s="24">
        <f t="shared" si="13"/>
        <v>66.917706269161101</v>
      </c>
      <c r="G168" s="27">
        <v>7.49</v>
      </c>
      <c r="H168" s="26">
        <f t="shared" si="14"/>
        <v>73.641255006675564</v>
      </c>
      <c r="I168" s="26">
        <f t="shared" si="15"/>
        <v>13.579344891791296</v>
      </c>
    </row>
    <row r="169" spans="1:9" x14ac:dyDescent="0.15">
      <c r="A169" s="1">
        <v>23042</v>
      </c>
      <c r="B169" s="2" t="s">
        <v>145</v>
      </c>
      <c r="C169" s="22">
        <v>202.10899999999998</v>
      </c>
      <c r="D169" s="27">
        <v>13.81</v>
      </c>
      <c r="E169" s="24">
        <f t="shared" si="12"/>
        <v>14.634974656046341</v>
      </c>
      <c r="F169" s="24">
        <f t="shared" si="13"/>
        <v>68.329465783314944</v>
      </c>
      <c r="G169" s="27">
        <v>3.87</v>
      </c>
      <c r="H169" s="26">
        <f t="shared" si="14"/>
        <v>52.224547803617561</v>
      </c>
      <c r="I169" s="26">
        <f t="shared" si="15"/>
        <v>19.148083459915195</v>
      </c>
    </row>
    <row r="170" spans="1:9" x14ac:dyDescent="0.15">
      <c r="A170" s="1">
        <v>23054</v>
      </c>
      <c r="B170" s="2" t="s">
        <v>146</v>
      </c>
      <c r="C170" s="22">
        <v>201.37199999999999</v>
      </c>
      <c r="D170" s="27">
        <v>14</v>
      </c>
      <c r="E170" s="24">
        <f t="shared" si="12"/>
        <v>14.383714285714285</v>
      </c>
      <c r="F170" s="24">
        <f t="shared" si="13"/>
        <v>69.523071727946288</v>
      </c>
      <c r="G170" s="27">
        <v>3.27</v>
      </c>
      <c r="H170" s="26">
        <f t="shared" si="14"/>
        <v>61.581651376146787</v>
      </c>
      <c r="I170" s="26">
        <f t="shared" si="15"/>
        <v>16.238603182170316</v>
      </c>
    </row>
    <row r="171" spans="1:9" x14ac:dyDescent="0.15">
      <c r="A171" s="1">
        <v>23309</v>
      </c>
      <c r="B171" s="2" t="s">
        <v>147</v>
      </c>
      <c r="C171" s="22">
        <v>4452.7080000000005</v>
      </c>
      <c r="D171" s="27">
        <v>281.45</v>
      </c>
      <c r="E171" s="24">
        <f t="shared" si="12"/>
        <v>15.820600461893767</v>
      </c>
      <c r="F171" s="24">
        <f t="shared" si="13"/>
        <v>63.208726015718959</v>
      </c>
      <c r="G171" s="27">
        <v>65.77</v>
      </c>
      <c r="H171" s="26">
        <f t="shared" si="14"/>
        <v>67.701201155542051</v>
      </c>
      <c r="I171" s="26">
        <f t="shared" si="15"/>
        <v>14.770786676332692</v>
      </c>
    </row>
    <row r="172" spans="1:9" x14ac:dyDescent="0.15">
      <c r="A172" s="1">
        <v>23311</v>
      </c>
      <c r="B172" s="2" t="s">
        <v>148</v>
      </c>
      <c r="C172" s="22">
        <v>1733.6450000000002</v>
      </c>
      <c r="D172" s="27">
        <v>14</v>
      </c>
      <c r="E172" s="24">
        <f t="shared" si="12"/>
        <v>123.83178571428573</v>
      </c>
      <c r="F172" s="24">
        <f t="shared" si="13"/>
        <v>8.0754710451101577</v>
      </c>
      <c r="G172" s="27">
        <v>2.58</v>
      </c>
      <c r="H172" s="26">
        <f t="shared" si="14"/>
        <v>671.95542635658921</v>
      </c>
      <c r="I172" s="26">
        <f t="shared" si="15"/>
        <v>1.4881939497417289</v>
      </c>
    </row>
    <row r="173" spans="1:9" x14ac:dyDescent="0.15">
      <c r="A173" s="1">
        <v>23402</v>
      </c>
      <c r="B173" s="2" t="s">
        <v>149</v>
      </c>
      <c r="C173" s="22">
        <v>734.35099999999989</v>
      </c>
      <c r="D173" s="27">
        <v>53.52</v>
      </c>
      <c r="E173" s="24">
        <f t="shared" si="12"/>
        <v>13.721057548579967</v>
      </c>
      <c r="F173" s="24">
        <f t="shared" si="13"/>
        <v>72.880679674978325</v>
      </c>
      <c r="G173" s="27">
        <v>12.76</v>
      </c>
      <c r="H173" s="26">
        <f t="shared" si="14"/>
        <v>57.551018808777421</v>
      </c>
      <c r="I173" s="26">
        <f t="shared" si="15"/>
        <v>17.375887007711572</v>
      </c>
    </row>
    <row r="174" spans="1:9" x14ac:dyDescent="0.15">
      <c r="A174" s="1">
        <v>23403</v>
      </c>
      <c r="B174" s="2" t="s">
        <v>150</v>
      </c>
      <c r="C174" s="22">
        <v>2262.9299999999998</v>
      </c>
      <c r="D174" s="27">
        <v>136.6</v>
      </c>
      <c r="E174" s="24">
        <f t="shared" si="12"/>
        <v>16.56610541727672</v>
      </c>
      <c r="F174" s="24">
        <f t="shared" si="13"/>
        <v>60.364218071261597</v>
      </c>
      <c r="G174" s="27">
        <v>28.56</v>
      </c>
      <c r="H174" s="26">
        <f t="shared" si="14"/>
        <v>79.234243697478988</v>
      </c>
      <c r="I174" s="26">
        <f t="shared" si="15"/>
        <v>12.620805769511209</v>
      </c>
    </row>
    <row r="175" spans="1:9" x14ac:dyDescent="0.15">
      <c r="A175" s="1">
        <v>23404</v>
      </c>
      <c r="B175" s="2" t="s">
        <v>151</v>
      </c>
      <c r="C175" s="22">
        <v>313.45999999999998</v>
      </c>
      <c r="D175" s="27">
        <v>25</v>
      </c>
      <c r="E175" s="24">
        <f t="shared" si="12"/>
        <v>12.538399999999999</v>
      </c>
      <c r="F175" s="24">
        <f t="shared" si="13"/>
        <v>79.754992662540687</v>
      </c>
      <c r="G175" s="27">
        <v>7.66</v>
      </c>
      <c r="H175" s="26">
        <f t="shared" si="14"/>
        <v>40.921671018276761</v>
      </c>
      <c r="I175" s="26">
        <f t="shared" si="15"/>
        <v>24.436929751802463</v>
      </c>
    </row>
    <row r="176" spans="1:9" x14ac:dyDescent="0.15">
      <c r="A176" s="1">
        <v>24014</v>
      </c>
      <c r="B176" s="2" t="s">
        <v>152</v>
      </c>
      <c r="C176" s="22">
        <v>133.18099999999998</v>
      </c>
      <c r="D176" s="27">
        <v>10</v>
      </c>
      <c r="E176" s="24">
        <f t="shared" si="12"/>
        <v>13.318099999999998</v>
      </c>
      <c r="F176" s="24">
        <f t="shared" si="13"/>
        <v>75.085785509945111</v>
      </c>
      <c r="G176" s="27">
        <v>4.62</v>
      </c>
      <c r="H176" s="26">
        <f t="shared" si="14"/>
        <v>28.827056277056272</v>
      </c>
      <c r="I176" s="26">
        <f t="shared" si="15"/>
        <v>34.689632905594642</v>
      </c>
    </row>
    <row r="177" spans="1:9" x14ac:dyDescent="0.15">
      <c r="A177" s="1">
        <v>24019</v>
      </c>
      <c r="B177" s="2" t="s">
        <v>153</v>
      </c>
      <c r="C177" s="22">
        <v>5233.4279999999999</v>
      </c>
      <c r="D177" s="27">
        <v>258.58999999999997</v>
      </c>
      <c r="E177" s="24">
        <f t="shared" si="12"/>
        <v>20.238323214354772</v>
      </c>
      <c r="F177" s="24">
        <f t="shared" si="13"/>
        <v>49.411208102987182</v>
      </c>
      <c r="G177" s="27">
        <v>46.52</v>
      </c>
      <c r="H177" s="26">
        <f t="shared" si="14"/>
        <v>112.49845227858984</v>
      </c>
      <c r="I177" s="26">
        <f t="shared" si="15"/>
        <v>8.8890111796703817</v>
      </c>
    </row>
    <row r="178" spans="1:9" x14ac:dyDescent="0.15">
      <c r="A178" s="1">
        <v>24105</v>
      </c>
      <c r="B178" s="2" t="s">
        <v>154</v>
      </c>
      <c r="C178" s="22">
        <v>1108.7160000000001</v>
      </c>
      <c r="D178" s="27">
        <v>59.29</v>
      </c>
      <c r="E178" s="24">
        <f t="shared" si="12"/>
        <v>18.699881936245575</v>
      </c>
      <c r="F178" s="24">
        <f t="shared" si="13"/>
        <v>53.476273455059719</v>
      </c>
      <c r="G178" s="27">
        <v>27.31</v>
      </c>
      <c r="H178" s="26">
        <f t="shared" si="14"/>
        <v>40.597436836323695</v>
      </c>
      <c r="I178" s="26">
        <f t="shared" si="15"/>
        <v>24.632096948181498</v>
      </c>
    </row>
    <row r="179" spans="1:9" x14ac:dyDescent="0.15">
      <c r="A179" s="1">
        <v>24111</v>
      </c>
      <c r="B179" s="2" t="s">
        <v>155</v>
      </c>
      <c r="C179" s="22">
        <v>945.24400000000026</v>
      </c>
      <c r="D179" s="27">
        <v>56.04</v>
      </c>
      <c r="E179" s="24">
        <f t="shared" si="12"/>
        <v>16.867309064953609</v>
      </c>
      <c r="F179" s="24">
        <f t="shared" si="13"/>
        <v>59.286279521478036</v>
      </c>
      <c r="G179" s="27">
        <v>23.74</v>
      </c>
      <c r="H179" s="26">
        <f t="shared" si="14"/>
        <v>39.816512215669768</v>
      </c>
      <c r="I179" s="26">
        <f t="shared" si="15"/>
        <v>25.115208348320635</v>
      </c>
    </row>
    <row r="180" spans="1:9" x14ac:dyDescent="0.15">
      <c r="A180" s="1">
        <v>24122</v>
      </c>
      <c r="B180" s="2" t="s">
        <v>156</v>
      </c>
      <c r="C180" s="22">
        <v>295.005</v>
      </c>
      <c r="D180" s="27">
        <v>21.92</v>
      </c>
      <c r="E180" s="24">
        <f t="shared" si="12"/>
        <v>13.458257299270072</v>
      </c>
      <c r="F180" s="24">
        <f t="shared" si="13"/>
        <v>74.303825358892226</v>
      </c>
      <c r="G180" s="27">
        <v>7.33</v>
      </c>
      <c r="H180" s="26">
        <f t="shared" si="14"/>
        <v>40.246248294679397</v>
      </c>
      <c r="I180" s="26">
        <f t="shared" si="15"/>
        <v>24.847036490906937</v>
      </c>
    </row>
    <row r="181" spans="1:9" x14ac:dyDescent="0.15">
      <c r="A181" s="1">
        <v>24350</v>
      </c>
      <c r="B181" s="2" t="s">
        <v>157</v>
      </c>
      <c r="C181" s="22">
        <v>684.12700000000007</v>
      </c>
      <c r="D181" s="27">
        <v>42.56</v>
      </c>
      <c r="E181" s="24">
        <f t="shared" si="12"/>
        <v>16.074412593984963</v>
      </c>
      <c r="F181" s="24">
        <f t="shared" si="13"/>
        <v>62.210671410425249</v>
      </c>
      <c r="G181" s="27">
        <v>10.57</v>
      </c>
      <c r="H181" s="26">
        <f t="shared" si="14"/>
        <v>64.723462630085152</v>
      </c>
      <c r="I181" s="26">
        <f t="shared" si="15"/>
        <v>15.450347669365483</v>
      </c>
    </row>
    <row r="182" spans="1:9" x14ac:dyDescent="0.15">
      <c r="A182" s="1">
        <v>24404</v>
      </c>
      <c r="B182" s="2" t="s">
        <v>158</v>
      </c>
      <c r="C182" s="22">
        <v>1075.1880000000001</v>
      </c>
      <c r="D182" s="27">
        <v>66.77</v>
      </c>
      <c r="E182" s="24">
        <f t="shared" si="12"/>
        <v>16.102860566122512</v>
      </c>
      <c r="F182" s="24">
        <f t="shared" si="13"/>
        <v>62.100767493684813</v>
      </c>
      <c r="G182" s="27">
        <v>14.12</v>
      </c>
      <c r="H182" s="26">
        <f t="shared" si="14"/>
        <v>76.146458923512753</v>
      </c>
      <c r="I182" s="26">
        <f t="shared" si="15"/>
        <v>13.132587045242317</v>
      </c>
    </row>
    <row r="183" spans="1:9" x14ac:dyDescent="0.15">
      <c r="A183" s="1">
        <v>24410</v>
      </c>
      <c r="B183" s="2" t="s">
        <v>159</v>
      </c>
      <c r="C183" s="22">
        <v>535.99199999999996</v>
      </c>
      <c r="D183" s="27">
        <v>38.44</v>
      </c>
      <c r="E183" s="24">
        <f t="shared" si="12"/>
        <v>13.943600416233091</v>
      </c>
      <c r="F183" s="24">
        <f t="shared" si="13"/>
        <v>71.717488320721216</v>
      </c>
      <c r="G183" s="27">
        <v>7.14</v>
      </c>
      <c r="H183" s="26">
        <f t="shared" si="14"/>
        <v>75.068907563025206</v>
      </c>
      <c r="I183" s="26">
        <f t="shared" si="15"/>
        <v>13.321094344691714</v>
      </c>
    </row>
    <row r="184" spans="1:9" x14ac:dyDescent="0.15">
      <c r="A184" s="1">
        <v>25101</v>
      </c>
      <c r="B184" s="2" t="s">
        <v>160</v>
      </c>
      <c r="C184" s="22">
        <v>1029.877</v>
      </c>
      <c r="D184" s="27">
        <v>53.23</v>
      </c>
      <c r="E184" s="24">
        <f t="shared" si="12"/>
        <v>19.34767987976705</v>
      </c>
      <c r="F184" s="24">
        <f t="shared" si="13"/>
        <v>51.685783836322202</v>
      </c>
      <c r="G184" s="27">
        <v>9.1300000000000008</v>
      </c>
      <c r="H184" s="26">
        <f t="shared" si="14"/>
        <v>112.80142387732748</v>
      </c>
      <c r="I184" s="26">
        <f t="shared" si="15"/>
        <v>8.8651363221044868</v>
      </c>
    </row>
    <row r="185" spans="1:9" x14ac:dyDescent="0.15">
      <c r="A185" s="1">
        <v>25116</v>
      </c>
      <c r="B185" s="2" t="s">
        <v>161</v>
      </c>
      <c r="C185" s="22">
        <v>536.94200000000001</v>
      </c>
      <c r="D185" s="27">
        <v>36</v>
      </c>
      <c r="E185" s="24">
        <f t="shared" si="12"/>
        <v>14.915055555555556</v>
      </c>
      <c r="F185" s="24">
        <f t="shared" si="13"/>
        <v>67.046347650211757</v>
      </c>
      <c r="G185" s="27">
        <v>13.24</v>
      </c>
      <c r="H185" s="26">
        <f t="shared" si="14"/>
        <v>40.554531722054378</v>
      </c>
      <c r="I185" s="26">
        <f t="shared" si="15"/>
        <v>24.65815674691121</v>
      </c>
    </row>
    <row r="186" spans="1:9" x14ac:dyDescent="0.15">
      <c r="A186" s="1">
        <v>25118</v>
      </c>
      <c r="B186" s="2" t="s">
        <v>162</v>
      </c>
      <c r="C186" s="22">
        <v>530.64799999999991</v>
      </c>
      <c r="D186" s="27">
        <v>35.659999999999997</v>
      </c>
      <c r="E186" s="24">
        <f t="shared" si="12"/>
        <v>14.880762759394278</v>
      </c>
      <c r="F186" s="24">
        <f t="shared" si="13"/>
        <v>67.200856311528554</v>
      </c>
      <c r="G186" s="27">
        <v>21.53</v>
      </c>
      <c r="H186" s="26">
        <f t="shared" si="14"/>
        <v>24.646911286576863</v>
      </c>
      <c r="I186" s="26">
        <f t="shared" si="15"/>
        <v>40.573035232395121</v>
      </c>
    </row>
    <row r="187" spans="1:9" x14ac:dyDescent="0.15">
      <c r="A187" s="1">
        <v>25155</v>
      </c>
      <c r="B187" s="2" t="s">
        <v>345</v>
      </c>
      <c r="C187" s="22">
        <v>315.26200000000006</v>
      </c>
      <c r="D187" s="27">
        <v>26.72</v>
      </c>
      <c r="E187" s="24">
        <f t="shared" si="12"/>
        <v>11.798727544910182</v>
      </c>
      <c r="F187" s="24">
        <f t="shared" si="13"/>
        <v>84.754902271761239</v>
      </c>
      <c r="G187" s="27">
        <v>5.09</v>
      </c>
      <c r="H187" s="26">
        <f t="shared" si="14"/>
        <v>61.937524557956792</v>
      </c>
      <c r="I187" s="26">
        <f t="shared" si="15"/>
        <v>16.145301368385656</v>
      </c>
    </row>
    <row r="188" spans="1:9" x14ac:dyDescent="0.15">
      <c r="A188" s="1">
        <v>25160</v>
      </c>
      <c r="B188" s="2" t="s">
        <v>163</v>
      </c>
      <c r="C188" s="22">
        <v>337.51400000000001</v>
      </c>
      <c r="D188" s="27">
        <v>23.14</v>
      </c>
      <c r="E188" s="24">
        <f t="shared" si="12"/>
        <v>14.585738980121002</v>
      </c>
      <c r="F188" s="24">
        <f t="shared" si="13"/>
        <v>68.560118987656807</v>
      </c>
      <c r="G188" s="27">
        <v>11.76</v>
      </c>
      <c r="H188" s="26">
        <f t="shared" si="14"/>
        <v>28.700170068027212</v>
      </c>
      <c r="I188" s="26">
        <f t="shared" si="15"/>
        <v>34.842999105222304</v>
      </c>
    </row>
    <row r="189" spans="1:9" x14ac:dyDescent="0.15">
      <c r="A189" s="1">
        <v>25200</v>
      </c>
      <c r="B189" s="2" t="s">
        <v>164</v>
      </c>
      <c r="C189" s="22">
        <v>63.037000000000013</v>
      </c>
      <c r="D189" s="27">
        <v>9.6999999999999993</v>
      </c>
      <c r="E189" s="24">
        <f t="shared" si="12"/>
        <v>6.4986597938144346</v>
      </c>
      <c r="F189" s="24">
        <f t="shared" si="13"/>
        <v>153.87788124434852</v>
      </c>
      <c r="G189" s="27">
        <v>1.79</v>
      </c>
      <c r="H189" s="26">
        <f t="shared" si="14"/>
        <v>35.216201117318441</v>
      </c>
      <c r="I189" s="26">
        <f t="shared" si="15"/>
        <v>28.396021384266376</v>
      </c>
    </row>
    <row r="190" spans="1:9" x14ac:dyDescent="0.15">
      <c r="A190" s="1">
        <v>26056</v>
      </c>
      <c r="B190" s="2" t="s">
        <v>165</v>
      </c>
      <c r="C190" s="22">
        <v>1097.1579999999999</v>
      </c>
      <c r="D190" s="27">
        <v>69.5</v>
      </c>
      <c r="E190" s="24">
        <f t="shared" si="12"/>
        <v>15.786446043165466</v>
      </c>
      <c r="F190" s="24">
        <f t="shared" si="13"/>
        <v>63.345479867074758</v>
      </c>
      <c r="G190" s="27">
        <v>19.440000000000001</v>
      </c>
      <c r="H190" s="26">
        <f t="shared" si="14"/>
        <v>56.438168724279826</v>
      </c>
      <c r="I190" s="26">
        <f t="shared" si="15"/>
        <v>17.718505447711269</v>
      </c>
    </row>
    <row r="191" spans="1:9" x14ac:dyDescent="0.15">
      <c r="A191" s="1">
        <v>26059</v>
      </c>
      <c r="B191" s="2" t="s">
        <v>166</v>
      </c>
      <c r="C191" s="22">
        <v>243.74200000000002</v>
      </c>
      <c r="D191" s="27">
        <v>20.7</v>
      </c>
      <c r="E191" s="24">
        <f t="shared" si="12"/>
        <v>11.77497584541063</v>
      </c>
      <c r="F191" s="24">
        <f t="shared" si="13"/>
        <v>84.925864233492788</v>
      </c>
      <c r="G191" s="27">
        <v>4.09</v>
      </c>
      <c r="H191" s="26">
        <f t="shared" si="14"/>
        <v>59.59462102689487</v>
      </c>
      <c r="I191" s="26">
        <f t="shared" si="15"/>
        <v>16.780037908936496</v>
      </c>
    </row>
    <row r="192" spans="1:9" x14ac:dyDescent="0.15">
      <c r="A192" s="1">
        <v>26070</v>
      </c>
      <c r="B192" s="2" t="s">
        <v>167</v>
      </c>
      <c r="C192" s="22">
        <v>265.85600000000005</v>
      </c>
      <c r="D192" s="27">
        <v>19.36</v>
      </c>
      <c r="E192" s="24">
        <f t="shared" si="12"/>
        <v>13.73223140495868</v>
      </c>
      <c r="F192" s="24">
        <f t="shared" si="13"/>
        <v>72.821376986037535</v>
      </c>
      <c r="G192" s="27">
        <v>5.51</v>
      </c>
      <c r="H192" s="26">
        <f t="shared" si="14"/>
        <v>48.249727767695113</v>
      </c>
      <c r="I192" s="26">
        <f t="shared" si="15"/>
        <v>20.725505536831967</v>
      </c>
    </row>
    <row r="193" spans="1:9" x14ac:dyDescent="0.15">
      <c r="A193" s="1">
        <v>27001</v>
      </c>
      <c r="B193" s="2" t="s">
        <v>168</v>
      </c>
      <c r="C193" s="22">
        <v>3214.5320000000002</v>
      </c>
      <c r="D193" s="27">
        <v>174.61</v>
      </c>
      <c r="E193" s="24">
        <f t="shared" si="12"/>
        <v>18.409781799438747</v>
      </c>
      <c r="F193" s="24">
        <f t="shared" si="13"/>
        <v>54.318949072524404</v>
      </c>
      <c r="G193" s="27">
        <v>27.86</v>
      </c>
      <c r="H193" s="26">
        <f t="shared" si="14"/>
        <v>115.38162239770281</v>
      </c>
      <c r="I193" s="26">
        <f t="shared" si="15"/>
        <v>8.666891479070669</v>
      </c>
    </row>
    <row r="194" spans="1:9" x14ac:dyDescent="0.15">
      <c r="A194" s="1">
        <v>27003</v>
      </c>
      <c r="B194" s="2" t="s">
        <v>169</v>
      </c>
      <c r="C194" s="22">
        <v>22569.101999999999</v>
      </c>
      <c r="D194" s="27">
        <v>1183.28</v>
      </c>
      <c r="E194" s="24">
        <f t="shared" si="12"/>
        <v>19.073340206882563</v>
      </c>
      <c r="F194" s="24">
        <f t="shared" si="13"/>
        <v>52.429201658089895</v>
      </c>
      <c r="G194" s="27">
        <v>163.55000000000001</v>
      </c>
      <c r="H194" s="26">
        <f t="shared" si="14"/>
        <v>137.9951207581779</v>
      </c>
      <c r="I194" s="26">
        <f t="shared" si="15"/>
        <v>7.2466330295286019</v>
      </c>
    </row>
    <row r="195" spans="1:9" x14ac:dyDescent="0.15">
      <c r="A195" s="1">
        <v>27010</v>
      </c>
      <c r="B195" s="2" t="s">
        <v>170</v>
      </c>
      <c r="C195" s="22">
        <v>28028.099000000002</v>
      </c>
      <c r="D195" s="27">
        <v>1658.09</v>
      </c>
      <c r="E195" s="24">
        <f t="shared" si="12"/>
        <v>16.90384659457569</v>
      </c>
      <c r="F195" s="24">
        <f t="shared" si="13"/>
        <v>59.158132701044046</v>
      </c>
      <c r="G195" s="27">
        <v>309.31</v>
      </c>
      <c r="H195" s="26">
        <f t="shared" si="14"/>
        <v>90.614913840483666</v>
      </c>
      <c r="I195" s="26">
        <f t="shared" si="15"/>
        <v>11.035710984180554</v>
      </c>
    </row>
    <row r="196" spans="1:9" x14ac:dyDescent="0.15">
      <c r="A196" s="1">
        <v>27019</v>
      </c>
      <c r="B196" s="2" t="s">
        <v>171</v>
      </c>
      <c r="C196" s="22">
        <v>181.37999999999997</v>
      </c>
      <c r="D196" s="27">
        <v>12.5</v>
      </c>
      <c r="E196" s="24">
        <f t="shared" si="12"/>
        <v>14.510399999999997</v>
      </c>
      <c r="F196" s="24">
        <f t="shared" si="13"/>
        <v>68.916087771529391</v>
      </c>
      <c r="G196" s="27">
        <v>3.79</v>
      </c>
      <c r="H196" s="26">
        <f t="shared" si="14"/>
        <v>47.857519788918196</v>
      </c>
      <c r="I196" s="26">
        <f t="shared" si="15"/>
        <v>20.895357812327717</v>
      </c>
    </row>
    <row r="197" spans="1:9" x14ac:dyDescent="0.15">
      <c r="A197" s="1">
        <v>27083</v>
      </c>
      <c r="B197" s="2" t="s">
        <v>172</v>
      </c>
      <c r="C197" s="22">
        <v>5420.8559999999998</v>
      </c>
      <c r="D197" s="27">
        <v>311.5</v>
      </c>
      <c r="E197" s="24">
        <f t="shared" si="12"/>
        <v>17.402426966292133</v>
      </c>
      <c r="F197" s="24">
        <f t="shared" si="13"/>
        <v>57.463249346597664</v>
      </c>
      <c r="G197" s="27">
        <v>38.840000000000003</v>
      </c>
      <c r="H197" s="26">
        <f t="shared" si="14"/>
        <v>139.56889804325436</v>
      </c>
      <c r="I197" s="26">
        <f t="shared" si="15"/>
        <v>7.1649200790428678</v>
      </c>
    </row>
    <row r="198" spans="1:9" x14ac:dyDescent="0.15">
      <c r="A198" s="1">
        <v>27320</v>
      </c>
      <c r="B198" s="2" t="s">
        <v>173</v>
      </c>
      <c r="C198" s="22">
        <v>9652.2340000000004</v>
      </c>
      <c r="D198" s="27">
        <v>526.16</v>
      </c>
      <c r="E198" s="24">
        <f t="shared" si="12"/>
        <v>18.344674623688615</v>
      </c>
      <c r="F198" s="24">
        <f t="shared" si="13"/>
        <v>54.511732724258437</v>
      </c>
      <c r="G198" s="27">
        <v>114.8</v>
      </c>
      <c r="H198" s="26">
        <f t="shared" si="14"/>
        <v>84.078693379790948</v>
      </c>
      <c r="I198" s="26">
        <f t="shared" si="15"/>
        <v>11.893619653232609</v>
      </c>
    </row>
    <row r="199" spans="1:9" x14ac:dyDescent="0.15">
      <c r="A199" s="1">
        <v>27343</v>
      </c>
      <c r="B199" s="2" t="s">
        <v>174</v>
      </c>
      <c r="C199" s="22">
        <v>1523.7170000000001</v>
      </c>
      <c r="D199" s="27">
        <v>83.83</v>
      </c>
      <c r="E199" s="24">
        <f t="shared" si="12"/>
        <v>18.176273410473581</v>
      </c>
      <c r="F199" s="24">
        <f t="shared" si="13"/>
        <v>55.016778049992219</v>
      </c>
      <c r="G199" s="27">
        <v>28.33</v>
      </c>
      <c r="H199" s="26">
        <f t="shared" si="14"/>
        <v>53.784574655841872</v>
      </c>
      <c r="I199" s="26">
        <f t="shared" si="15"/>
        <v>18.592691424982458</v>
      </c>
    </row>
    <row r="200" spans="1:9" x14ac:dyDescent="0.15">
      <c r="A200" s="1">
        <v>27344</v>
      </c>
      <c r="B200" s="2" t="s">
        <v>175</v>
      </c>
      <c r="C200" s="22">
        <v>2639.3989999999999</v>
      </c>
      <c r="D200" s="27">
        <v>138</v>
      </c>
      <c r="E200" s="24">
        <f t="shared" si="12"/>
        <v>19.126079710144928</v>
      </c>
      <c r="F200" s="24">
        <f t="shared" si="13"/>
        <v>52.284629947954059</v>
      </c>
      <c r="G200" s="27">
        <v>18.579999999999998</v>
      </c>
      <c r="H200" s="26">
        <f t="shared" si="14"/>
        <v>142.05592034445641</v>
      </c>
      <c r="I200" s="26">
        <f t="shared" si="15"/>
        <v>7.0394813364709155</v>
      </c>
    </row>
    <row r="201" spans="1:9" x14ac:dyDescent="0.15">
      <c r="A201" s="1">
        <v>27400</v>
      </c>
      <c r="B201" s="2" t="s">
        <v>176</v>
      </c>
      <c r="C201" s="22">
        <v>12392.696000000004</v>
      </c>
      <c r="D201" s="27">
        <v>792.42</v>
      </c>
      <c r="E201" s="24">
        <f t="shared" si="12"/>
        <v>15.639049998738049</v>
      </c>
      <c r="F201" s="24">
        <f t="shared" si="13"/>
        <v>63.942502906550736</v>
      </c>
      <c r="G201" s="27">
        <v>159.54</v>
      </c>
      <c r="H201" s="26">
        <f t="shared" si="14"/>
        <v>77.677673310768483</v>
      </c>
      <c r="I201" s="26">
        <f t="shared" si="15"/>
        <v>12.873712063944758</v>
      </c>
    </row>
    <row r="202" spans="1:9" x14ac:dyDescent="0.15">
      <c r="A202" s="1">
        <v>27401</v>
      </c>
      <c r="B202" s="2" t="s">
        <v>177</v>
      </c>
      <c r="C202" s="22">
        <v>8884.6489999999994</v>
      </c>
      <c r="D202" s="27">
        <v>524</v>
      </c>
      <c r="E202" s="24">
        <f t="shared" si="12"/>
        <v>16.955437022900764</v>
      </c>
      <c r="F202" s="24">
        <f t="shared" si="13"/>
        <v>58.978131831657059</v>
      </c>
      <c r="G202" s="27">
        <v>112.65</v>
      </c>
      <c r="H202" s="26">
        <f t="shared" si="14"/>
        <v>78.869498446515749</v>
      </c>
      <c r="I202" s="26">
        <f t="shared" si="15"/>
        <v>12.679172806939253</v>
      </c>
    </row>
    <row r="203" spans="1:9" x14ac:dyDescent="0.15">
      <c r="A203" s="1">
        <v>27402</v>
      </c>
      <c r="B203" s="2" t="s">
        <v>178</v>
      </c>
      <c r="C203" s="22">
        <v>7588.8659999999991</v>
      </c>
      <c r="D203" s="27">
        <v>469.93</v>
      </c>
      <c r="E203" s="24">
        <f t="shared" si="12"/>
        <v>16.148928563828655</v>
      </c>
      <c r="F203" s="24">
        <f t="shared" si="13"/>
        <v>61.923612829637534</v>
      </c>
      <c r="G203" s="27">
        <v>120.67</v>
      </c>
      <c r="H203" s="26">
        <f t="shared" si="14"/>
        <v>62.889417419408296</v>
      </c>
      <c r="I203" s="26">
        <f t="shared" si="15"/>
        <v>15.900926436176368</v>
      </c>
    </row>
    <row r="204" spans="1:9" x14ac:dyDescent="0.15">
      <c r="A204" s="1">
        <v>27403</v>
      </c>
      <c r="B204" s="2" t="s">
        <v>179</v>
      </c>
      <c r="C204" s="22">
        <v>19883.581999999999</v>
      </c>
      <c r="D204" s="27">
        <v>1129.51</v>
      </c>
      <c r="E204" s="24">
        <f t="shared" si="12"/>
        <v>17.603723738612317</v>
      </c>
      <c r="F204" s="24">
        <f t="shared" si="13"/>
        <v>56.806162994172787</v>
      </c>
      <c r="G204" s="27">
        <v>211.6</v>
      </c>
      <c r="H204" s="26">
        <f t="shared" si="14"/>
        <v>93.967778827977313</v>
      </c>
      <c r="I204" s="26">
        <f t="shared" si="15"/>
        <v>10.64194570173523</v>
      </c>
    </row>
    <row r="205" spans="1:9" x14ac:dyDescent="0.15">
      <c r="A205" s="1">
        <v>27404</v>
      </c>
      <c r="B205" s="2" t="s">
        <v>180</v>
      </c>
      <c r="C205" s="22">
        <v>1899.8709999999996</v>
      </c>
      <c r="D205" s="27">
        <v>98.07</v>
      </c>
      <c r="E205" s="24">
        <f t="shared" si="12"/>
        <v>19.372601203222185</v>
      </c>
      <c r="F205" s="24">
        <f t="shared" si="13"/>
        <v>51.619294152076648</v>
      </c>
      <c r="G205" s="27">
        <v>15.91</v>
      </c>
      <c r="H205" s="26">
        <f t="shared" si="14"/>
        <v>119.41363922061593</v>
      </c>
      <c r="I205" s="26">
        <f t="shared" si="15"/>
        <v>8.3742527782149452</v>
      </c>
    </row>
    <row r="206" spans="1:9" x14ac:dyDescent="0.15">
      <c r="A206" s="1">
        <v>27416</v>
      </c>
      <c r="B206" s="2" t="s">
        <v>181</v>
      </c>
      <c r="C206" s="22">
        <v>3849.3120000000004</v>
      </c>
      <c r="D206" s="27">
        <v>207.98</v>
      </c>
      <c r="E206" s="24">
        <f t="shared" ref="E206:E268" si="16">IF(D206=0,0,C206/D206)</f>
        <v>18.508087316088087</v>
      </c>
      <c r="F206" s="24">
        <f t="shared" ref="F206:F268" si="17">+D206/C206*1000</f>
        <v>54.030434529599049</v>
      </c>
      <c r="G206" s="27">
        <v>47.89</v>
      </c>
      <c r="H206" s="26">
        <f t="shared" ref="H206:H268" si="18">IF(G206=0,0,+C206/G206)</f>
        <v>80.378200041762383</v>
      </c>
      <c r="I206" s="26">
        <f t="shared" ref="I206:I268" si="19">+G206/C206*1000</f>
        <v>12.441184294751892</v>
      </c>
    </row>
    <row r="207" spans="1:9" x14ac:dyDescent="0.15">
      <c r="A207" s="1">
        <v>27417</v>
      </c>
      <c r="B207" s="2" t="s">
        <v>182</v>
      </c>
      <c r="C207" s="22">
        <v>3743.817</v>
      </c>
      <c r="D207" s="27">
        <v>208.32</v>
      </c>
      <c r="E207" s="24">
        <f t="shared" si="16"/>
        <v>17.971471774193549</v>
      </c>
      <c r="F207" s="24">
        <f t="shared" si="17"/>
        <v>55.643745407427765</v>
      </c>
      <c r="G207" s="27">
        <v>43.82</v>
      </c>
      <c r="H207" s="26">
        <f t="shared" si="18"/>
        <v>85.436261980830665</v>
      </c>
      <c r="I207" s="26">
        <f t="shared" si="19"/>
        <v>11.704631930460277</v>
      </c>
    </row>
    <row r="208" spans="1:9" x14ac:dyDescent="0.15">
      <c r="A208" s="1">
        <v>27901</v>
      </c>
      <c r="B208" s="2" t="s">
        <v>378</v>
      </c>
      <c r="C208" s="22">
        <v>542.44000000000005</v>
      </c>
      <c r="D208" s="27">
        <v>50.9</v>
      </c>
      <c r="E208" s="24">
        <f t="shared" ref="E208" si="20">IF(D208=0,0,C208/D208)</f>
        <v>10.656974459724951</v>
      </c>
      <c r="F208" s="24">
        <f t="shared" ref="F208" si="21">+D208/C208*1000</f>
        <v>93.835262886217819</v>
      </c>
      <c r="G208" s="27"/>
      <c r="H208" s="26">
        <f t="shared" ref="H208" si="22">IF(G208=0,0,+C208/G208)</f>
        <v>0</v>
      </c>
      <c r="I208" s="26">
        <f t="shared" ref="I208" si="23">+G208/C208*1000</f>
        <v>0</v>
      </c>
    </row>
    <row r="209" spans="1:9" x14ac:dyDescent="0.15">
      <c r="A209" s="1" t="s">
        <v>366</v>
      </c>
      <c r="B209" s="2" t="s">
        <v>367</v>
      </c>
      <c r="C209" s="22">
        <v>172.23400000000001</v>
      </c>
      <c r="D209" s="27">
        <v>12</v>
      </c>
      <c r="E209" s="24">
        <f t="shared" si="16"/>
        <v>14.352833333333335</v>
      </c>
      <c r="F209" s="24">
        <f t="shared" si="17"/>
        <v>69.672654644263034</v>
      </c>
      <c r="G209" s="26"/>
      <c r="H209" s="26">
        <f t="shared" si="18"/>
        <v>0</v>
      </c>
      <c r="I209" s="26">
        <f t="shared" si="19"/>
        <v>0</v>
      </c>
    </row>
    <row r="210" spans="1:9" x14ac:dyDescent="0.15">
      <c r="A210" s="1">
        <v>28010</v>
      </c>
      <c r="B210" s="2" t="s">
        <v>183</v>
      </c>
      <c r="C210" s="22">
        <v>5</v>
      </c>
      <c r="D210" s="27">
        <v>1</v>
      </c>
      <c r="E210" s="24">
        <f t="shared" si="16"/>
        <v>5</v>
      </c>
      <c r="F210" s="24">
        <f t="shared" si="17"/>
        <v>200</v>
      </c>
      <c r="G210" s="27">
        <v>0.45</v>
      </c>
      <c r="H210" s="26">
        <f t="shared" si="18"/>
        <v>11.111111111111111</v>
      </c>
      <c r="I210" s="26">
        <f t="shared" si="19"/>
        <v>90</v>
      </c>
    </row>
    <row r="211" spans="1:9" x14ac:dyDescent="0.15">
      <c r="A211" s="1">
        <v>28137</v>
      </c>
      <c r="B211" s="2" t="s">
        <v>184</v>
      </c>
      <c r="C211" s="22">
        <v>788.80100000000004</v>
      </c>
      <c r="D211" s="27">
        <v>45.46</v>
      </c>
      <c r="E211" s="24">
        <f t="shared" si="16"/>
        <v>17.351539815222175</v>
      </c>
      <c r="F211" s="24">
        <f t="shared" si="17"/>
        <v>57.631772779192723</v>
      </c>
      <c r="G211" s="27">
        <v>10.91</v>
      </c>
      <c r="H211" s="26">
        <f t="shared" si="18"/>
        <v>72.300733272227319</v>
      </c>
      <c r="I211" s="26">
        <f t="shared" si="19"/>
        <v>13.831118368257647</v>
      </c>
    </row>
    <row r="212" spans="1:9" x14ac:dyDescent="0.15">
      <c r="A212" s="1">
        <v>28144</v>
      </c>
      <c r="B212" s="2" t="s">
        <v>185</v>
      </c>
      <c r="C212" s="22">
        <v>239.26500000000001</v>
      </c>
      <c r="D212" s="27">
        <v>19.829999999999998</v>
      </c>
      <c r="E212" s="24">
        <f t="shared" si="16"/>
        <v>12.065809379727687</v>
      </c>
      <c r="F212" s="24">
        <f t="shared" si="17"/>
        <v>82.878816375148872</v>
      </c>
      <c r="G212" s="27">
        <v>7.17</v>
      </c>
      <c r="H212" s="26">
        <f t="shared" si="18"/>
        <v>33.370292887029294</v>
      </c>
      <c r="I212" s="26">
        <f t="shared" si="19"/>
        <v>29.966773243056856</v>
      </c>
    </row>
    <row r="213" spans="1:9" x14ac:dyDescent="0.15">
      <c r="A213" s="1">
        <v>28149</v>
      </c>
      <c r="B213" s="2" t="s">
        <v>186</v>
      </c>
      <c r="C213" s="22">
        <v>779.35699999999997</v>
      </c>
      <c r="D213" s="27">
        <v>45.3</v>
      </c>
      <c r="E213" s="24">
        <f t="shared" si="16"/>
        <v>17.204348785871964</v>
      </c>
      <c r="F213" s="24">
        <f t="shared" si="17"/>
        <v>58.124838809428802</v>
      </c>
      <c r="G213" s="27">
        <v>12.92</v>
      </c>
      <c r="H213" s="26">
        <f t="shared" si="18"/>
        <v>60.32174922600619</v>
      </c>
      <c r="I213" s="26">
        <f t="shared" si="19"/>
        <v>16.577768596419869</v>
      </c>
    </row>
    <row r="214" spans="1:9" x14ac:dyDescent="0.15">
      <c r="A214" s="1">
        <v>29011</v>
      </c>
      <c r="B214" s="2" t="s">
        <v>187</v>
      </c>
      <c r="C214" s="22">
        <v>497.51900000000006</v>
      </c>
      <c r="D214" s="27">
        <v>31.37</v>
      </c>
      <c r="E214" s="24">
        <f t="shared" si="16"/>
        <v>15.859706726171503</v>
      </c>
      <c r="F214" s="24">
        <f t="shared" si="17"/>
        <v>63.052868332666684</v>
      </c>
      <c r="G214" s="27">
        <v>6.66</v>
      </c>
      <c r="H214" s="26">
        <f t="shared" si="18"/>
        <v>74.702552552552561</v>
      </c>
      <c r="I214" s="26">
        <f t="shared" si="19"/>
        <v>13.386423433074915</v>
      </c>
    </row>
    <row r="215" spans="1:9" x14ac:dyDescent="0.15">
      <c r="A215" s="1">
        <v>29100</v>
      </c>
      <c r="B215" s="2" t="s">
        <v>188</v>
      </c>
      <c r="C215" s="22">
        <v>3453.8889999999997</v>
      </c>
      <c r="D215" s="27">
        <v>209.52</v>
      </c>
      <c r="E215" s="24">
        <f t="shared" si="16"/>
        <v>16.484769950362733</v>
      </c>
      <c r="F215" s="24">
        <f t="shared" si="17"/>
        <v>60.662053702362769</v>
      </c>
      <c r="G215" s="27">
        <v>58.63</v>
      </c>
      <c r="H215" s="26">
        <f t="shared" si="18"/>
        <v>58.909926658707136</v>
      </c>
      <c r="I215" s="26">
        <f t="shared" si="19"/>
        <v>16.975067814860292</v>
      </c>
    </row>
    <row r="216" spans="1:9" x14ac:dyDescent="0.15">
      <c r="A216" s="1">
        <v>29101</v>
      </c>
      <c r="B216" s="2" t="s">
        <v>189</v>
      </c>
      <c r="C216" s="22">
        <v>4403.2359999999999</v>
      </c>
      <c r="D216" s="27">
        <v>273.44</v>
      </c>
      <c r="E216" s="24">
        <f t="shared" si="16"/>
        <v>16.103115857226449</v>
      </c>
      <c r="F216" s="24">
        <f t="shared" si="17"/>
        <v>62.09978297779179</v>
      </c>
      <c r="G216" s="27">
        <v>77.459999999999994</v>
      </c>
      <c r="H216" s="26">
        <f t="shared" si="18"/>
        <v>56.845287890524148</v>
      </c>
      <c r="I216" s="26">
        <f t="shared" si="19"/>
        <v>17.591607626754506</v>
      </c>
    </row>
    <row r="217" spans="1:9" x14ac:dyDescent="0.15">
      <c r="A217" s="1">
        <v>29103</v>
      </c>
      <c r="B217" s="2" t="s">
        <v>190</v>
      </c>
      <c r="C217" s="22">
        <v>2634.9839999999995</v>
      </c>
      <c r="D217" s="27">
        <v>147.72999999999999</v>
      </c>
      <c r="E217" s="24">
        <f t="shared" si="16"/>
        <v>17.836485480268053</v>
      </c>
      <c r="F217" s="24">
        <f t="shared" si="17"/>
        <v>56.064856560798859</v>
      </c>
      <c r="G217" s="27">
        <v>25.66</v>
      </c>
      <c r="H217" s="26">
        <f t="shared" si="18"/>
        <v>102.68838659392048</v>
      </c>
      <c r="I217" s="26">
        <f t="shared" si="19"/>
        <v>9.7381995488397664</v>
      </c>
    </row>
    <row r="218" spans="1:9" x14ac:dyDescent="0.15">
      <c r="A218" s="1">
        <v>29311</v>
      </c>
      <c r="B218" s="2" t="s">
        <v>191</v>
      </c>
      <c r="C218" s="22">
        <v>603.60800000000006</v>
      </c>
      <c r="D218" s="27">
        <v>40.450000000000003</v>
      </c>
      <c r="E218" s="24">
        <f t="shared" si="16"/>
        <v>14.922323856613103</v>
      </c>
      <c r="F218" s="24">
        <f t="shared" si="17"/>
        <v>67.013691004758059</v>
      </c>
      <c r="G218" s="27">
        <v>12.27</v>
      </c>
      <c r="H218" s="26">
        <f t="shared" si="18"/>
        <v>49.193806030969853</v>
      </c>
      <c r="I218" s="26">
        <f t="shared" si="19"/>
        <v>20.327762388835136</v>
      </c>
    </row>
    <row r="219" spans="1:9" x14ac:dyDescent="0.15">
      <c r="A219" s="1">
        <v>29317</v>
      </c>
      <c r="B219" s="2" t="s">
        <v>192</v>
      </c>
      <c r="C219" s="22">
        <v>457.57599999999991</v>
      </c>
      <c r="D219" s="27">
        <v>24.97</v>
      </c>
      <c r="E219" s="24">
        <f t="shared" si="16"/>
        <v>18.325030036043248</v>
      </c>
      <c r="F219" s="24">
        <f t="shared" si="17"/>
        <v>54.570169764148474</v>
      </c>
      <c r="G219" s="27">
        <v>5.46</v>
      </c>
      <c r="H219" s="26">
        <f t="shared" si="18"/>
        <v>83.805128205128185</v>
      </c>
      <c r="I219" s="26">
        <f t="shared" si="19"/>
        <v>11.932444009301189</v>
      </c>
    </row>
    <row r="220" spans="1:9" x14ac:dyDescent="0.15">
      <c r="A220" s="1">
        <v>29320</v>
      </c>
      <c r="B220" s="2" t="s">
        <v>193</v>
      </c>
      <c r="C220" s="22">
        <v>6678.4189999999999</v>
      </c>
      <c r="D220" s="27">
        <v>400.65</v>
      </c>
      <c r="E220" s="24">
        <f t="shared" si="16"/>
        <v>16.66896043928616</v>
      </c>
      <c r="F220" s="24">
        <f t="shared" si="17"/>
        <v>59.991743554874283</v>
      </c>
      <c r="G220" s="27">
        <v>103.66</v>
      </c>
      <c r="H220" s="26">
        <f t="shared" si="18"/>
        <v>64.426191394945008</v>
      </c>
      <c r="I220" s="26">
        <f t="shared" si="19"/>
        <v>15.521637681014024</v>
      </c>
    </row>
    <row r="221" spans="1:9" x14ac:dyDescent="0.15">
      <c r="A221" s="1">
        <v>30002</v>
      </c>
      <c r="B221" s="2" t="s">
        <v>194</v>
      </c>
      <c r="C221" s="22">
        <v>72.179999999999993</v>
      </c>
      <c r="D221" s="27">
        <v>4.5999999999999996</v>
      </c>
      <c r="E221" s="24">
        <f t="shared" si="16"/>
        <v>15.691304347826087</v>
      </c>
      <c r="F221" s="24">
        <f t="shared" si="17"/>
        <v>63.729564976447776</v>
      </c>
      <c r="G221" s="27">
        <v>1.22</v>
      </c>
      <c r="H221" s="26">
        <f t="shared" si="18"/>
        <v>59.163934426229503</v>
      </c>
      <c r="I221" s="26">
        <f t="shared" si="19"/>
        <v>16.902188972014407</v>
      </c>
    </row>
    <row r="222" spans="1:9" x14ac:dyDescent="0.15">
      <c r="A222" s="1">
        <v>30029</v>
      </c>
      <c r="B222" s="2" t="s">
        <v>195</v>
      </c>
      <c r="C222" s="22">
        <v>64.8</v>
      </c>
      <c r="D222" s="27">
        <v>4.7699999999999996</v>
      </c>
      <c r="E222" s="24">
        <f t="shared" si="16"/>
        <v>13.584905660377359</v>
      </c>
      <c r="F222" s="24">
        <f t="shared" si="17"/>
        <v>73.611111111111114</v>
      </c>
      <c r="G222" s="26">
        <v>0.93</v>
      </c>
      <c r="H222" s="26">
        <f t="shared" si="18"/>
        <v>69.677419354838705</v>
      </c>
      <c r="I222" s="26">
        <f t="shared" si="19"/>
        <v>14.351851851851853</v>
      </c>
    </row>
    <row r="223" spans="1:9" x14ac:dyDescent="0.15">
      <c r="A223" s="1">
        <v>30031</v>
      </c>
      <c r="B223" s="2" t="s">
        <v>196</v>
      </c>
      <c r="C223" s="22">
        <v>50.513999999999996</v>
      </c>
      <c r="D223" s="27">
        <v>9.5</v>
      </c>
      <c r="E223" s="24">
        <f t="shared" si="16"/>
        <v>5.317263157894736</v>
      </c>
      <c r="F223" s="24">
        <f t="shared" si="17"/>
        <v>188.06667458526348</v>
      </c>
      <c r="G223" s="26">
        <v>0.09</v>
      </c>
      <c r="H223" s="26">
        <f t="shared" si="18"/>
        <v>561.26666666666665</v>
      </c>
      <c r="I223" s="26">
        <f t="shared" si="19"/>
        <v>1.7816842855446016</v>
      </c>
    </row>
    <row r="224" spans="1:9" x14ac:dyDescent="0.15">
      <c r="A224" s="1">
        <v>30303</v>
      </c>
      <c r="B224" s="2" t="s">
        <v>197</v>
      </c>
      <c r="C224" s="22">
        <v>891.62800000000004</v>
      </c>
      <c r="D224" s="27">
        <v>45.7</v>
      </c>
      <c r="E224" s="24">
        <f t="shared" si="16"/>
        <v>19.510459518599561</v>
      </c>
      <c r="F224" s="24">
        <f t="shared" si="17"/>
        <v>51.254559076206668</v>
      </c>
      <c r="G224" s="27">
        <v>19.329999999999998</v>
      </c>
      <c r="H224" s="26">
        <f t="shared" si="18"/>
        <v>46.126642524573207</v>
      </c>
      <c r="I224" s="26">
        <f t="shared" si="19"/>
        <v>21.679444790876907</v>
      </c>
    </row>
    <row r="225" spans="1:9" x14ac:dyDescent="0.15">
      <c r="A225" s="1">
        <v>31002</v>
      </c>
      <c r="B225" s="2" t="s">
        <v>198</v>
      </c>
      <c r="C225" s="22">
        <v>20002.461999999996</v>
      </c>
      <c r="D225" s="27">
        <v>1116.56</v>
      </c>
      <c r="E225" s="24">
        <f t="shared" si="16"/>
        <v>17.914363760120366</v>
      </c>
      <c r="F225" s="24">
        <f t="shared" si="17"/>
        <v>55.821128419091622</v>
      </c>
      <c r="G225" s="27">
        <v>228.68</v>
      </c>
      <c r="H225" s="26">
        <f t="shared" si="18"/>
        <v>87.469223368899748</v>
      </c>
      <c r="I225" s="26">
        <f t="shared" si="19"/>
        <v>11.432592647845054</v>
      </c>
    </row>
    <row r="226" spans="1:9" x14ac:dyDescent="0.15">
      <c r="A226" s="1">
        <v>31004</v>
      </c>
      <c r="B226" s="2" t="s">
        <v>199</v>
      </c>
      <c r="C226" s="22">
        <v>9043.7270000000026</v>
      </c>
      <c r="D226" s="27">
        <v>470.9</v>
      </c>
      <c r="E226" s="24">
        <f t="shared" si="16"/>
        <v>19.205196432363564</v>
      </c>
      <c r="F226" s="24">
        <f t="shared" si="17"/>
        <v>52.0692409224648</v>
      </c>
      <c r="G226" s="27">
        <v>105.52</v>
      </c>
      <c r="H226" s="26">
        <f t="shared" si="18"/>
        <v>85.706283169067504</v>
      </c>
      <c r="I226" s="26">
        <f t="shared" si="19"/>
        <v>11.667756003691837</v>
      </c>
    </row>
    <row r="227" spans="1:9" x14ac:dyDescent="0.15">
      <c r="A227" s="1">
        <v>31006</v>
      </c>
      <c r="B227" s="2" t="s">
        <v>200</v>
      </c>
      <c r="C227" s="22">
        <v>15322.729000000005</v>
      </c>
      <c r="D227" s="27">
        <v>936.53</v>
      </c>
      <c r="E227" s="24">
        <f t="shared" si="16"/>
        <v>16.361172626611005</v>
      </c>
      <c r="F227" s="24">
        <f t="shared" si="17"/>
        <v>61.120313489848947</v>
      </c>
      <c r="G227" s="27">
        <v>203.6</v>
      </c>
      <c r="H227" s="26">
        <f t="shared" si="18"/>
        <v>75.258983300589421</v>
      </c>
      <c r="I227" s="26">
        <f t="shared" si="19"/>
        <v>13.287450296875962</v>
      </c>
    </row>
    <row r="228" spans="1:9" x14ac:dyDescent="0.15">
      <c r="A228" s="1">
        <v>31015</v>
      </c>
      <c r="B228" s="2" t="s">
        <v>201</v>
      </c>
      <c r="C228" s="22">
        <v>20327.746999999999</v>
      </c>
      <c r="D228" s="27">
        <v>1144.8800000000001</v>
      </c>
      <c r="E228" s="24">
        <f t="shared" si="16"/>
        <v>17.755351652574941</v>
      </c>
      <c r="F228" s="24">
        <f t="shared" si="17"/>
        <v>56.321047285761679</v>
      </c>
      <c r="G228" s="27">
        <v>218.38</v>
      </c>
      <c r="H228" s="26">
        <f t="shared" si="18"/>
        <v>93.084288854290691</v>
      </c>
      <c r="I228" s="26">
        <f t="shared" si="19"/>
        <v>10.742951493837463</v>
      </c>
    </row>
    <row r="229" spans="1:9" x14ac:dyDescent="0.15">
      <c r="A229" s="1">
        <v>31016</v>
      </c>
      <c r="B229" s="2" t="s">
        <v>202</v>
      </c>
      <c r="C229" s="22">
        <v>5579.9030000000002</v>
      </c>
      <c r="D229" s="27">
        <v>310.37</v>
      </c>
      <c r="E229" s="24">
        <f t="shared" si="16"/>
        <v>17.978229210297389</v>
      </c>
      <c r="F229" s="24">
        <f t="shared" si="17"/>
        <v>55.62283071945874</v>
      </c>
      <c r="G229" s="27">
        <v>66.349999999999994</v>
      </c>
      <c r="H229" s="26">
        <f t="shared" si="18"/>
        <v>84.098010550113045</v>
      </c>
      <c r="I229" s="26">
        <f t="shared" si="19"/>
        <v>11.890887708979886</v>
      </c>
    </row>
    <row r="230" spans="1:9" x14ac:dyDescent="0.15">
      <c r="A230" s="1">
        <v>31025</v>
      </c>
      <c r="B230" s="2" t="s">
        <v>203</v>
      </c>
      <c r="C230" s="22">
        <v>10041.061000000003</v>
      </c>
      <c r="D230" s="27">
        <v>598.85</v>
      </c>
      <c r="E230" s="24">
        <f t="shared" si="16"/>
        <v>16.767238874509481</v>
      </c>
      <c r="F230" s="24">
        <f t="shared" si="17"/>
        <v>59.64011173719588</v>
      </c>
      <c r="G230" s="27">
        <v>118.23</v>
      </c>
      <c r="H230" s="26">
        <f t="shared" si="18"/>
        <v>84.928199272604274</v>
      </c>
      <c r="I230" s="26">
        <f t="shared" si="19"/>
        <v>11.774652101008048</v>
      </c>
    </row>
    <row r="231" spans="1:9" x14ac:dyDescent="0.15">
      <c r="A231" s="1">
        <v>31063</v>
      </c>
      <c r="B231" s="2" t="s">
        <v>204</v>
      </c>
      <c r="C231" s="22">
        <v>27.936999999999994</v>
      </c>
      <c r="D231" s="27">
        <v>3.33</v>
      </c>
      <c r="E231" s="24">
        <f t="shared" si="16"/>
        <v>8.3894894894894882</v>
      </c>
      <c r="F231" s="24">
        <f t="shared" si="17"/>
        <v>119.19676414790425</v>
      </c>
      <c r="G231" s="27">
        <v>1.1200000000000001</v>
      </c>
      <c r="H231" s="26">
        <f t="shared" si="18"/>
        <v>24.943749999999991</v>
      </c>
      <c r="I231" s="26">
        <f t="shared" si="19"/>
        <v>40.090202956652476</v>
      </c>
    </row>
    <row r="232" spans="1:9" x14ac:dyDescent="0.15">
      <c r="A232" s="1">
        <v>31103</v>
      </c>
      <c r="B232" s="2" t="s">
        <v>205</v>
      </c>
      <c r="C232" s="22">
        <v>6343.5199999999995</v>
      </c>
      <c r="D232" s="27">
        <v>323.68</v>
      </c>
      <c r="E232" s="24">
        <f t="shared" si="16"/>
        <v>19.598121601581806</v>
      </c>
      <c r="F232" s="24">
        <f t="shared" si="17"/>
        <v>51.025298257119083</v>
      </c>
      <c r="G232" s="27">
        <v>61.43</v>
      </c>
      <c r="H232" s="26">
        <f t="shared" si="18"/>
        <v>103.26420315806608</v>
      </c>
      <c r="I232" s="26">
        <f t="shared" si="19"/>
        <v>9.6838978989583069</v>
      </c>
    </row>
    <row r="233" spans="1:9" x14ac:dyDescent="0.15">
      <c r="A233" s="1">
        <v>31201</v>
      </c>
      <c r="B233" s="2" t="s">
        <v>206</v>
      </c>
      <c r="C233" s="22">
        <v>9555.348</v>
      </c>
      <c r="D233" s="27">
        <v>504.05</v>
      </c>
      <c r="E233" s="24">
        <f t="shared" si="16"/>
        <v>18.957143140561453</v>
      </c>
      <c r="F233" s="24">
        <f t="shared" si="17"/>
        <v>52.750564395980135</v>
      </c>
      <c r="G233" s="27">
        <v>98.98</v>
      </c>
      <c r="H233" s="26">
        <f t="shared" si="18"/>
        <v>96.538169327136785</v>
      </c>
      <c r="I233" s="26">
        <f t="shared" si="19"/>
        <v>10.358597091387987</v>
      </c>
    </row>
    <row r="234" spans="1:9" x14ac:dyDescent="0.15">
      <c r="A234" s="1">
        <v>31306</v>
      </c>
      <c r="B234" s="2" t="s">
        <v>207</v>
      </c>
      <c r="C234" s="22">
        <v>2446.0569999999998</v>
      </c>
      <c r="D234" s="27">
        <v>135.1</v>
      </c>
      <c r="E234" s="24">
        <f t="shared" si="16"/>
        <v>18.105529237601775</v>
      </c>
      <c r="F234" s="24">
        <f t="shared" si="17"/>
        <v>55.231746439269401</v>
      </c>
      <c r="G234" s="27">
        <v>28.09</v>
      </c>
      <c r="H234" s="26">
        <f t="shared" si="18"/>
        <v>87.079280882876461</v>
      </c>
      <c r="I234" s="26">
        <f t="shared" si="19"/>
        <v>11.483787990222634</v>
      </c>
    </row>
    <row r="235" spans="1:9" x14ac:dyDescent="0.15">
      <c r="A235" s="1">
        <v>31311</v>
      </c>
      <c r="B235" s="2" t="s">
        <v>208</v>
      </c>
      <c r="C235" s="22">
        <v>1925.0819999999999</v>
      </c>
      <c r="D235" s="27">
        <v>113.2</v>
      </c>
      <c r="E235" s="24">
        <f t="shared" si="16"/>
        <v>17.006024734982329</v>
      </c>
      <c r="F235" s="24">
        <f t="shared" si="17"/>
        <v>58.802689963336633</v>
      </c>
      <c r="G235" s="27">
        <v>31.23</v>
      </c>
      <c r="H235" s="26">
        <f t="shared" si="18"/>
        <v>61.642074927953885</v>
      </c>
      <c r="I235" s="26">
        <f t="shared" si="19"/>
        <v>16.2226855791078</v>
      </c>
    </row>
    <row r="236" spans="1:9" x14ac:dyDescent="0.15">
      <c r="A236" s="1">
        <v>31330</v>
      </c>
      <c r="B236" s="2" t="s">
        <v>209</v>
      </c>
      <c r="C236" s="22">
        <v>411.77660000000003</v>
      </c>
      <c r="D236" s="27">
        <v>25</v>
      </c>
      <c r="E236" s="24">
        <f t="shared" si="16"/>
        <v>16.471064000000002</v>
      </c>
      <c r="F236" s="24">
        <f t="shared" si="17"/>
        <v>60.712531989433096</v>
      </c>
      <c r="G236" s="27">
        <v>6.49</v>
      </c>
      <c r="H236" s="26">
        <f t="shared" si="18"/>
        <v>63.447858243451464</v>
      </c>
      <c r="I236" s="26">
        <f t="shared" si="19"/>
        <v>15.760973304456833</v>
      </c>
    </row>
    <row r="237" spans="1:9" x14ac:dyDescent="0.15">
      <c r="A237" s="1">
        <v>31332</v>
      </c>
      <c r="B237" s="2" t="s">
        <v>210</v>
      </c>
      <c r="C237" s="22">
        <v>2041.232</v>
      </c>
      <c r="D237" s="27">
        <v>112.53</v>
      </c>
      <c r="E237" s="24">
        <f t="shared" si="16"/>
        <v>18.139447258508842</v>
      </c>
      <c r="F237" s="24">
        <f t="shared" si="17"/>
        <v>55.128471432938539</v>
      </c>
      <c r="G237" s="27">
        <v>32.28</v>
      </c>
      <c r="H237" s="26">
        <f t="shared" si="18"/>
        <v>63.235192069392809</v>
      </c>
      <c r="I237" s="26">
        <f t="shared" si="19"/>
        <v>15.813979008755499</v>
      </c>
    </row>
    <row r="238" spans="1:9" x14ac:dyDescent="0.15">
      <c r="A238" s="1">
        <v>31401</v>
      </c>
      <c r="B238" s="2" t="s">
        <v>339</v>
      </c>
      <c r="C238" s="22">
        <v>4628.1400000000003</v>
      </c>
      <c r="D238" s="27">
        <v>254.57</v>
      </c>
      <c r="E238" s="24">
        <f t="shared" si="16"/>
        <v>18.180225478257455</v>
      </c>
      <c r="F238" s="24">
        <f t="shared" si="17"/>
        <v>55.004818350352402</v>
      </c>
      <c r="G238" s="27">
        <v>54.61</v>
      </c>
      <c r="H238" s="26">
        <f t="shared" si="18"/>
        <v>84.748947079289508</v>
      </c>
      <c r="I238" s="26">
        <f t="shared" si="19"/>
        <v>11.799556625339768</v>
      </c>
    </row>
    <row r="239" spans="1:9" x14ac:dyDescent="0.15">
      <c r="A239" s="1">
        <v>32081</v>
      </c>
      <c r="B239" s="2" t="s">
        <v>211</v>
      </c>
      <c r="C239" s="22">
        <v>29559.650999999998</v>
      </c>
      <c r="D239" s="27">
        <v>1843.21</v>
      </c>
      <c r="E239" s="24">
        <f t="shared" si="16"/>
        <v>16.037050037705956</v>
      </c>
      <c r="F239" s="24">
        <f t="shared" si="17"/>
        <v>62.355607649088967</v>
      </c>
      <c r="G239" s="27">
        <v>242.8</v>
      </c>
      <c r="H239" s="26">
        <f t="shared" si="18"/>
        <v>121.74485584843491</v>
      </c>
      <c r="I239" s="26">
        <f t="shared" si="19"/>
        <v>8.2138994130884715</v>
      </c>
    </row>
    <row r="240" spans="1:9" x14ac:dyDescent="0.15">
      <c r="A240" s="1">
        <v>32123</v>
      </c>
      <c r="B240" s="2" t="s">
        <v>212</v>
      </c>
      <c r="C240" s="22">
        <v>75.580000000000013</v>
      </c>
      <c r="D240" s="27">
        <v>7</v>
      </c>
      <c r="E240" s="24">
        <f t="shared" si="16"/>
        <v>10.797142857142859</v>
      </c>
      <c r="F240" s="24">
        <f t="shared" si="17"/>
        <v>92.617094469436353</v>
      </c>
      <c r="G240" s="27">
        <v>0.65</v>
      </c>
      <c r="H240" s="26">
        <f t="shared" si="18"/>
        <v>116.2769230769231</v>
      </c>
      <c r="I240" s="26">
        <f t="shared" si="19"/>
        <v>8.6001587721619472</v>
      </c>
    </row>
    <row r="241" spans="1:9" x14ac:dyDescent="0.15">
      <c r="A241" s="1">
        <v>32312</v>
      </c>
      <c r="B241" s="2" t="s">
        <v>213</v>
      </c>
      <c r="C241" s="22">
        <v>42.9</v>
      </c>
      <c r="D241" s="27">
        <v>4</v>
      </c>
      <c r="E241" s="24">
        <f t="shared" si="16"/>
        <v>10.725</v>
      </c>
      <c r="F241" s="24">
        <f t="shared" si="17"/>
        <v>93.240093240093245</v>
      </c>
      <c r="G241" s="27"/>
      <c r="H241" s="26">
        <f t="shared" si="18"/>
        <v>0</v>
      </c>
      <c r="I241" s="26">
        <f t="shared" si="19"/>
        <v>0</v>
      </c>
    </row>
    <row r="242" spans="1:9" x14ac:dyDescent="0.15">
      <c r="A242" s="1">
        <v>32325</v>
      </c>
      <c r="B242" s="2" t="s">
        <v>214</v>
      </c>
      <c r="C242" s="22">
        <v>1381.8960000000002</v>
      </c>
      <c r="D242" s="27">
        <v>86.74</v>
      </c>
      <c r="E242" s="24">
        <f t="shared" si="16"/>
        <v>15.931473368688037</v>
      </c>
      <c r="F242" s="24">
        <f t="shared" si="17"/>
        <v>62.768833544637204</v>
      </c>
      <c r="G242" s="27">
        <v>11.19</v>
      </c>
      <c r="H242" s="26">
        <f t="shared" si="18"/>
        <v>123.49383378016088</v>
      </c>
      <c r="I242" s="26">
        <f t="shared" si="19"/>
        <v>8.0975702947255055</v>
      </c>
    </row>
    <row r="243" spans="1:9" x14ac:dyDescent="0.15">
      <c r="A243" s="1">
        <v>32326</v>
      </c>
      <c r="B243" s="2" t="s">
        <v>215</v>
      </c>
      <c r="C243" s="22">
        <v>1796.377</v>
      </c>
      <c r="D243" s="27">
        <v>113.86</v>
      </c>
      <c r="E243" s="24">
        <f t="shared" si="16"/>
        <v>15.77706832952749</v>
      </c>
      <c r="F243" s="24">
        <f t="shared" si="17"/>
        <v>63.383131714556576</v>
      </c>
      <c r="G243" s="27">
        <v>23.2</v>
      </c>
      <c r="H243" s="26">
        <f t="shared" si="18"/>
        <v>77.43004310344827</v>
      </c>
      <c r="I243" s="26">
        <f t="shared" si="19"/>
        <v>12.914883679762099</v>
      </c>
    </row>
    <row r="244" spans="1:9" x14ac:dyDescent="0.15">
      <c r="A244" s="1">
        <v>32354</v>
      </c>
      <c r="B244" s="2" t="s">
        <v>216</v>
      </c>
      <c r="C244" s="22">
        <v>10196.583999999999</v>
      </c>
      <c r="D244" s="27">
        <v>555.92999999999995</v>
      </c>
      <c r="E244" s="24">
        <f t="shared" si="16"/>
        <v>18.341489036389472</v>
      </c>
      <c r="F244" s="24">
        <f t="shared" si="17"/>
        <v>54.521200433400054</v>
      </c>
      <c r="G244" s="27">
        <v>116.98</v>
      </c>
      <c r="H244" s="26">
        <f t="shared" si="18"/>
        <v>87.165190630877063</v>
      </c>
      <c r="I244" s="26">
        <f t="shared" si="19"/>
        <v>11.47246960354566</v>
      </c>
    </row>
    <row r="245" spans="1:9" x14ac:dyDescent="0.15">
      <c r="A245" s="1">
        <v>32356</v>
      </c>
      <c r="B245" s="2" t="s">
        <v>217</v>
      </c>
      <c r="C245" s="22">
        <v>13841.493000000002</v>
      </c>
      <c r="D245" s="27">
        <v>823.56</v>
      </c>
      <c r="E245" s="24">
        <f t="shared" si="16"/>
        <v>16.806902957890138</v>
      </c>
      <c r="F245" s="24">
        <f t="shared" si="17"/>
        <v>59.499361810174655</v>
      </c>
      <c r="G245" s="27">
        <v>183.01</v>
      </c>
      <c r="H245" s="26">
        <f t="shared" si="18"/>
        <v>75.632440850226786</v>
      </c>
      <c r="I245" s="26">
        <f t="shared" si="19"/>
        <v>13.22183958045566</v>
      </c>
    </row>
    <row r="246" spans="1:9" x14ac:dyDescent="0.15">
      <c r="A246" s="1">
        <v>32358</v>
      </c>
      <c r="B246" s="2" t="s">
        <v>218</v>
      </c>
      <c r="C246" s="22">
        <v>878.87799999999993</v>
      </c>
      <c r="D246" s="27">
        <v>51.9</v>
      </c>
      <c r="E246" s="24">
        <f t="shared" si="16"/>
        <v>16.9340655105973</v>
      </c>
      <c r="F246" s="24">
        <f t="shared" si="17"/>
        <v>59.052564747325569</v>
      </c>
      <c r="G246" s="27">
        <v>9.5500000000000007</v>
      </c>
      <c r="H246" s="26">
        <f t="shared" si="18"/>
        <v>92.02910994764396</v>
      </c>
      <c r="I246" s="26">
        <f t="shared" si="19"/>
        <v>10.86612703924777</v>
      </c>
    </row>
    <row r="247" spans="1:9" x14ac:dyDescent="0.15">
      <c r="A247" s="1">
        <v>32360</v>
      </c>
      <c r="B247" s="2" t="s">
        <v>219</v>
      </c>
      <c r="C247" s="22">
        <v>4914.9750000000013</v>
      </c>
      <c r="D247" s="27">
        <v>314.98</v>
      </c>
      <c r="E247" s="24">
        <f t="shared" si="16"/>
        <v>15.604085973712619</v>
      </c>
      <c r="F247" s="24">
        <f t="shared" si="17"/>
        <v>64.085778666219042</v>
      </c>
      <c r="G247" s="27">
        <v>66.22</v>
      </c>
      <c r="H247" s="26">
        <f t="shared" si="18"/>
        <v>74.221911809121139</v>
      </c>
      <c r="I247" s="26">
        <f t="shared" si="19"/>
        <v>13.473110239624816</v>
      </c>
    </row>
    <row r="248" spans="1:9" x14ac:dyDescent="0.15">
      <c r="A248" s="1">
        <v>32361</v>
      </c>
      <c r="B248" s="2" t="s">
        <v>341</v>
      </c>
      <c r="C248" s="22">
        <v>3853.1870000000004</v>
      </c>
      <c r="D248" s="27">
        <v>228.44</v>
      </c>
      <c r="E248" s="24">
        <f t="shared" si="16"/>
        <v>16.867391875328316</v>
      </c>
      <c r="F248" s="24">
        <f t="shared" si="17"/>
        <v>59.285988455789969</v>
      </c>
      <c r="G248" s="27">
        <v>52.21</v>
      </c>
      <c r="H248" s="26">
        <f t="shared" si="18"/>
        <v>73.801704654280798</v>
      </c>
      <c r="I248" s="26">
        <f t="shared" si="19"/>
        <v>13.549822523537008</v>
      </c>
    </row>
    <row r="249" spans="1:9" x14ac:dyDescent="0.15">
      <c r="A249" s="1">
        <v>32362</v>
      </c>
      <c r="B249" s="2" t="s">
        <v>220</v>
      </c>
      <c r="C249" s="22">
        <v>530.548</v>
      </c>
      <c r="D249" s="27">
        <v>32.130000000000003</v>
      </c>
      <c r="E249" s="24">
        <f t="shared" si="16"/>
        <v>16.512542794895733</v>
      </c>
      <c r="F249" s="24">
        <f t="shared" si="17"/>
        <v>60.560024729147983</v>
      </c>
      <c r="G249" s="27">
        <v>6.22</v>
      </c>
      <c r="H249" s="26">
        <f t="shared" si="18"/>
        <v>85.297106109324758</v>
      </c>
      <c r="I249" s="26">
        <f t="shared" si="19"/>
        <v>11.723727165119838</v>
      </c>
    </row>
    <row r="250" spans="1:9" x14ac:dyDescent="0.15">
      <c r="A250" s="1">
        <v>32363</v>
      </c>
      <c r="B250" s="2" t="s">
        <v>333</v>
      </c>
      <c r="C250" s="22">
        <v>3547.16</v>
      </c>
      <c r="D250" s="27">
        <v>204.91</v>
      </c>
      <c r="E250" s="24">
        <f t="shared" si="16"/>
        <v>17.310819384119856</v>
      </c>
      <c r="F250" s="24">
        <f t="shared" si="17"/>
        <v>57.767340633069843</v>
      </c>
      <c r="G250" s="27">
        <v>40.4</v>
      </c>
      <c r="H250" s="26">
        <f t="shared" si="18"/>
        <v>87.800990099009894</v>
      </c>
      <c r="I250" s="26">
        <f t="shared" si="19"/>
        <v>11.389393204704609</v>
      </c>
    </row>
    <row r="251" spans="1:9" x14ac:dyDescent="0.15">
      <c r="A251" s="1">
        <v>32414</v>
      </c>
      <c r="B251" s="2" t="s">
        <v>221</v>
      </c>
      <c r="C251" s="22">
        <v>2443.6510000000003</v>
      </c>
      <c r="D251" s="27">
        <v>136.35</v>
      </c>
      <c r="E251" s="24">
        <f t="shared" si="16"/>
        <v>17.921899523285663</v>
      </c>
      <c r="F251" s="24">
        <f t="shared" si="17"/>
        <v>55.797656866712956</v>
      </c>
      <c r="G251" s="27">
        <v>28.56</v>
      </c>
      <c r="H251" s="26">
        <f t="shared" si="18"/>
        <v>85.562009803921583</v>
      </c>
      <c r="I251" s="26">
        <f t="shared" si="19"/>
        <v>11.687429997164077</v>
      </c>
    </row>
    <row r="252" spans="1:9" x14ac:dyDescent="0.15">
      <c r="A252" s="1">
        <v>32416</v>
      </c>
      <c r="B252" s="2" t="s">
        <v>222</v>
      </c>
      <c r="C252" s="22">
        <v>1406.2779999999998</v>
      </c>
      <c r="D252" s="27">
        <v>85.28</v>
      </c>
      <c r="E252" s="24">
        <f t="shared" si="16"/>
        <v>16.490126641651027</v>
      </c>
      <c r="F252" s="24">
        <f t="shared" si="17"/>
        <v>60.642348099024531</v>
      </c>
      <c r="G252" s="27">
        <v>20.93</v>
      </c>
      <c r="H252" s="26">
        <f t="shared" si="18"/>
        <v>67.189584328714758</v>
      </c>
      <c r="I252" s="26">
        <f t="shared" si="19"/>
        <v>14.883259213327666</v>
      </c>
    </row>
    <row r="253" spans="1:9" x14ac:dyDescent="0.15">
      <c r="A253" s="1" t="s">
        <v>368</v>
      </c>
      <c r="B253" s="2" t="s">
        <v>369</v>
      </c>
      <c r="C253" s="22">
        <v>459.01599999999996</v>
      </c>
      <c r="D253" s="27">
        <v>29.22</v>
      </c>
      <c r="E253" s="24">
        <f t="shared" si="16"/>
        <v>15.708966461327856</v>
      </c>
      <c r="F253" s="24">
        <f t="shared" si="17"/>
        <v>63.657911706781462</v>
      </c>
      <c r="G253" s="27">
        <v>8.39</v>
      </c>
      <c r="H253" s="26">
        <f t="shared" si="18"/>
        <v>54.709892729439801</v>
      </c>
      <c r="I253" s="26">
        <f t="shared" si="19"/>
        <v>18.278229952768534</v>
      </c>
    </row>
    <row r="254" spans="1:9" x14ac:dyDescent="0.15">
      <c r="A254" s="1" t="s">
        <v>370</v>
      </c>
      <c r="B254" s="2" t="s">
        <v>371</v>
      </c>
      <c r="C254" s="22">
        <v>547.92499999999995</v>
      </c>
      <c r="D254" s="27">
        <v>30.39</v>
      </c>
      <c r="E254" s="24">
        <f t="shared" si="16"/>
        <v>18.029779532741031</v>
      </c>
      <c r="F254" s="24">
        <f t="shared" si="17"/>
        <v>55.463795227449019</v>
      </c>
      <c r="G254" s="27">
        <v>3.49</v>
      </c>
      <c r="H254" s="26">
        <f t="shared" si="18"/>
        <v>156.99856733524354</v>
      </c>
      <c r="I254" s="26">
        <f t="shared" si="19"/>
        <v>6.3694848747547574</v>
      </c>
    </row>
    <row r="255" spans="1:9" x14ac:dyDescent="0.15">
      <c r="A255" s="1">
        <v>33030</v>
      </c>
      <c r="B255" s="2" t="s">
        <v>223</v>
      </c>
      <c r="C255" s="22">
        <v>37.678000000000004</v>
      </c>
      <c r="D255" s="27">
        <v>4.1399999999999997</v>
      </c>
      <c r="E255" s="24">
        <f t="shared" si="16"/>
        <v>9.1009661835748812</v>
      </c>
      <c r="F255" s="24">
        <f t="shared" si="17"/>
        <v>109.87844365412175</v>
      </c>
      <c r="G255" s="27">
        <v>0.71</v>
      </c>
      <c r="H255" s="26">
        <f t="shared" si="18"/>
        <v>53.067605633802827</v>
      </c>
      <c r="I255" s="26">
        <f t="shared" si="19"/>
        <v>18.84388767981315</v>
      </c>
    </row>
    <row r="256" spans="1:9" x14ac:dyDescent="0.15">
      <c r="A256" s="1">
        <v>33036</v>
      </c>
      <c r="B256" s="2" t="s">
        <v>224</v>
      </c>
      <c r="C256" s="22">
        <v>754.77</v>
      </c>
      <c r="D256" s="27">
        <v>43.48</v>
      </c>
      <c r="E256" s="24">
        <f t="shared" si="16"/>
        <v>17.359015639374427</v>
      </c>
      <c r="F256" s="24">
        <f t="shared" si="17"/>
        <v>57.606953111543909</v>
      </c>
      <c r="G256" s="27">
        <v>10.050000000000001</v>
      </c>
      <c r="H256" s="26">
        <f t="shared" si="18"/>
        <v>75.101492537313419</v>
      </c>
      <c r="I256" s="26">
        <f t="shared" si="19"/>
        <v>13.31531459914941</v>
      </c>
    </row>
    <row r="257" spans="1:9" x14ac:dyDescent="0.15">
      <c r="A257" s="1">
        <v>33049</v>
      </c>
      <c r="B257" s="2" t="s">
        <v>225</v>
      </c>
      <c r="C257" s="22">
        <v>438.32500000000005</v>
      </c>
      <c r="D257" s="27">
        <v>32.29</v>
      </c>
      <c r="E257" s="24">
        <f t="shared" si="16"/>
        <v>13.574636110250854</v>
      </c>
      <c r="F257" s="24">
        <f t="shared" si="17"/>
        <v>73.666799749044657</v>
      </c>
      <c r="G257" s="27">
        <v>13.81</v>
      </c>
      <c r="H257" s="26">
        <f t="shared" si="18"/>
        <v>31.739681390296887</v>
      </c>
      <c r="I257" s="26">
        <f t="shared" si="19"/>
        <v>31.506302401186336</v>
      </c>
    </row>
    <row r="258" spans="1:9" x14ac:dyDescent="0.15">
      <c r="A258" s="1">
        <v>33070</v>
      </c>
      <c r="B258" s="2" t="s">
        <v>226</v>
      </c>
      <c r="C258" s="22">
        <v>971.83600000000001</v>
      </c>
      <c r="D258" s="27">
        <v>43</v>
      </c>
      <c r="E258" s="24">
        <f t="shared" si="16"/>
        <v>22.600837209302327</v>
      </c>
      <c r="F258" s="24">
        <f t="shared" si="17"/>
        <v>44.246148527117747</v>
      </c>
      <c r="G258" s="27">
        <v>13.17</v>
      </c>
      <c r="H258" s="26">
        <f t="shared" si="18"/>
        <v>73.791647684130595</v>
      </c>
      <c r="I258" s="26">
        <f t="shared" si="19"/>
        <v>13.551669211677689</v>
      </c>
    </row>
    <row r="259" spans="1:9" x14ac:dyDescent="0.15">
      <c r="A259" s="1">
        <v>33115</v>
      </c>
      <c r="B259" s="2" t="s">
        <v>227</v>
      </c>
      <c r="C259" s="22">
        <v>1678.5909999999999</v>
      </c>
      <c r="D259" s="27">
        <v>104.43</v>
      </c>
      <c r="E259" s="24">
        <f t="shared" si="16"/>
        <v>16.073838935171885</v>
      </c>
      <c r="F259" s="24">
        <f t="shared" si="17"/>
        <v>62.212891645433587</v>
      </c>
      <c r="G259" s="27">
        <v>27.99</v>
      </c>
      <c r="H259" s="26">
        <f t="shared" si="18"/>
        <v>59.971096820292964</v>
      </c>
      <c r="I259" s="26">
        <f t="shared" si="19"/>
        <v>16.674699197124255</v>
      </c>
    </row>
    <row r="260" spans="1:9" x14ac:dyDescent="0.15">
      <c r="A260" s="1">
        <v>33183</v>
      </c>
      <c r="B260" s="2" t="s">
        <v>228</v>
      </c>
      <c r="C260" s="22">
        <v>224.88499999999999</v>
      </c>
      <c r="D260" s="27">
        <v>10.55</v>
      </c>
      <c r="E260" s="24">
        <f t="shared" si="16"/>
        <v>21.316113744075828</v>
      </c>
      <c r="F260" s="24">
        <f t="shared" si="17"/>
        <v>46.912866576250089</v>
      </c>
      <c r="G260" s="27">
        <v>4.58</v>
      </c>
      <c r="H260" s="26">
        <f t="shared" si="18"/>
        <v>49.101528384279476</v>
      </c>
      <c r="I260" s="26">
        <f t="shared" si="19"/>
        <v>20.365964826466861</v>
      </c>
    </row>
    <row r="261" spans="1:9" x14ac:dyDescent="0.15">
      <c r="A261" s="1">
        <v>33202</v>
      </c>
      <c r="B261" s="2" t="s">
        <v>229</v>
      </c>
      <c r="C261" s="22">
        <v>67.165000000000006</v>
      </c>
      <c r="D261" s="27">
        <v>5.19</v>
      </c>
      <c r="E261" s="24">
        <f t="shared" si="16"/>
        <v>12.941233140655106</v>
      </c>
      <c r="F261" s="24">
        <f t="shared" si="17"/>
        <v>77.27238889302464</v>
      </c>
      <c r="G261" s="27">
        <v>2.2599999999999998</v>
      </c>
      <c r="H261" s="26">
        <f t="shared" si="18"/>
        <v>29.719026548672574</v>
      </c>
      <c r="I261" s="26">
        <f t="shared" si="19"/>
        <v>33.648477629717853</v>
      </c>
    </row>
    <row r="262" spans="1:9" x14ac:dyDescent="0.15">
      <c r="A262" s="1">
        <v>33205</v>
      </c>
      <c r="B262" s="2" t="s">
        <v>334</v>
      </c>
      <c r="C262" s="22">
        <v>35.228999999999999</v>
      </c>
      <c r="D262" s="27">
        <v>2.74</v>
      </c>
      <c r="E262" s="24">
        <f t="shared" si="16"/>
        <v>12.857299270072991</v>
      </c>
      <c r="F262" s="24">
        <f t="shared" si="17"/>
        <v>77.776831587612492</v>
      </c>
      <c r="G262" s="27">
        <v>1.31</v>
      </c>
      <c r="H262" s="26">
        <f t="shared" si="18"/>
        <v>26.89236641221374</v>
      </c>
      <c r="I262" s="26">
        <f t="shared" si="19"/>
        <v>37.185273496267286</v>
      </c>
    </row>
    <row r="263" spans="1:9" x14ac:dyDescent="0.15">
      <c r="A263" s="1">
        <v>33206</v>
      </c>
      <c r="B263" s="2" t="s">
        <v>335</v>
      </c>
      <c r="C263" s="22">
        <v>100.96800000000003</v>
      </c>
      <c r="D263" s="27">
        <v>12.49</v>
      </c>
      <c r="E263" s="24">
        <f t="shared" si="16"/>
        <v>8.0839071257005628</v>
      </c>
      <c r="F263" s="24">
        <f t="shared" si="17"/>
        <v>123.70255922668565</v>
      </c>
      <c r="G263" s="27">
        <v>3.84</v>
      </c>
      <c r="H263" s="26">
        <f t="shared" si="18"/>
        <v>26.29375000000001</v>
      </c>
      <c r="I263" s="26">
        <f t="shared" si="19"/>
        <v>38.031851675778455</v>
      </c>
    </row>
    <row r="264" spans="1:9" x14ac:dyDescent="0.15">
      <c r="A264" s="1">
        <v>33207</v>
      </c>
      <c r="B264" s="2" t="s">
        <v>230</v>
      </c>
      <c r="C264" s="22">
        <v>457.93400000000008</v>
      </c>
      <c r="D264" s="27">
        <v>26.61</v>
      </c>
      <c r="E264" s="24">
        <f t="shared" si="16"/>
        <v>17.209094325441566</v>
      </c>
      <c r="F264" s="24">
        <f t="shared" si="17"/>
        <v>58.108810439932377</v>
      </c>
      <c r="G264" s="27">
        <v>8.35</v>
      </c>
      <c r="H264" s="26">
        <f t="shared" si="18"/>
        <v>54.84239520958085</v>
      </c>
      <c r="I264" s="26">
        <f t="shared" si="19"/>
        <v>18.234068664916773</v>
      </c>
    </row>
    <row r="265" spans="1:9" x14ac:dyDescent="0.15">
      <c r="A265" s="1">
        <v>33211</v>
      </c>
      <c r="B265" s="2" t="s">
        <v>231</v>
      </c>
      <c r="C265" s="22">
        <v>205.762</v>
      </c>
      <c r="D265" s="27">
        <v>17.68</v>
      </c>
      <c r="E265" s="24">
        <f t="shared" si="16"/>
        <v>11.638122171945701</v>
      </c>
      <c r="F265" s="24">
        <f t="shared" si="17"/>
        <v>85.924514730611094</v>
      </c>
      <c r="G265" s="27">
        <v>4.51</v>
      </c>
      <c r="H265" s="26">
        <f t="shared" si="18"/>
        <v>45.623503325942352</v>
      </c>
      <c r="I265" s="26">
        <f t="shared" si="19"/>
        <v>21.918527230489595</v>
      </c>
    </row>
    <row r="266" spans="1:9" x14ac:dyDescent="0.15">
      <c r="A266" s="1">
        <v>33212</v>
      </c>
      <c r="B266" s="2" t="s">
        <v>232</v>
      </c>
      <c r="C266" s="22">
        <v>1023.1970000000001</v>
      </c>
      <c r="D266" s="27">
        <v>60.3</v>
      </c>
      <c r="E266" s="24">
        <f t="shared" si="16"/>
        <v>16.968441127694863</v>
      </c>
      <c r="F266" s="24">
        <f t="shared" si="17"/>
        <v>58.932932758794244</v>
      </c>
      <c r="G266" s="27">
        <v>17.95</v>
      </c>
      <c r="H266" s="26">
        <f t="shared" si="18"/>
        <v>57.002618384401124</v>
      </c>
      <c r="I266" s="26">
        <f t="shared" si="19"/>
        <v>17.543053781432118</v>
      </c>
    </row>
    <row r="267" spans="1:9" x14ac:dyDescent="0.15">
      <c r="A267" s="1">
        <v>34002</v>
      </c>
      <c r="B267" s="2" t="s">
        <v>233</v>
      </c>
      <c r="C267" s="22">
        <v>5581.1009999999997</v>
      </c>
      <c r="D267" s="27">
        <v>313.69</v>
      </c>
      <c r="E267" s="24">
        <f t="shared" si="16"/>
        <v>17.7917721317224</v>
      </c>
      <c r="F267" s="24">
        <f t="shared" si="17"/>
        <v>56.205755817714106</v>
      </c>
      <c r="G267" s="27">
        <v>71.55</v>
      </c>
      <c r="H267" s="26">
        <f t="shared" si="18"/>
        <v>78.002809224318653</v>
      </c>
      <c r="I267" s="26">
        <f t="shared" si="19"/>
        <v>12.820051097444752</v>
      </c>
    </row>
    <row r="268" spans="1:9" x14ac:dyDescent="0.15">
      <c r="A268" s="1">
        <v>34003</v>
      </c>
      <c r="B268" s="2" t="s">
        <v>234</v>
      </c>
      <c r="C268" s="22">
        <v>14875.366000000002</v>
      </c>
      <c r="D268" s="27">
        <v>837.58</v>
      </c>
      <c r="E268" s="24">
        <f t="shared" si="16"/>
        <v>17.759934573413883</v>
      </c>
      <c r="F268" s="24">
        <f t="shared" si="17"/>
        <v>56.306513735527581</v>
      </c>
      <c r="G268" s="27">
        <v>198.82</v>
      </c>
      <c r="H268" s="26">
        <f t="shared" si="18"/>
        <v>74.818257720551259</v>
      </c>
      <c r="I268" s="26">
        <f t="shared" si="19"/>
        <v>13.365721556027594</v>
      </c>
    </row>
    <row r="269" spans="1:9" x14ac:dyDescent="0.15">
      <c r="A269" s="1">
        <v>34033</v>
      </c>
      <c r="B269" s="2" t="s">
        <v>235</v>
      </c>
      <c r="C269" s="22">
        <v>6478.8669999999993</v>
      </c>
      <c r="D269" s="27">
        <v>371</v>
      </c>
      <c r="E269" s="24">
        <f t="shared" ref="E269:E321" si="24">IF(D269=0,0,C269/D269)</f>
        <v>17.463253369272234</v>
      </c>
      <c r="F269" s="24">
        <f t="shared" ref="F269:F321" si="25">+D269/C269*1000</f>
        <v>57.263098625114552</v>
      </c>
      <c r="G269" s="27">
        <v>44.07</v>
      </c>
      <c r="H269" s="26">
        <f t="shared" ref="H269:H321" si="26">IF(G269=0,0,+C269/G269)</f>
        <v>147.0130928068981</v>
      </c>
      <c r="I269" s="26">
        <f t="shared" ref="I269:I321" si="27">+G269/C269*1000</f>
        <v>6.8021152463849015</v>
      </c>
    </row>
    <row r="270" spans="1:9" x14ac:dyDescent="0.15">
      <c r="A270" s="1">
        <v>34111</v>
      </c>
      <c r="B270" s="2" t="s">
        <v>236</v>
      </c>
      <c r="C270" s="22">
        <v>9702.1389999999974</v>
      </c>
      <c r="D270" s="27">
        <v>563.91999999999996</v>
      </c>
      <c r="E270" s="24">
        <f t="shared" si="24"/>
        <v>17.204814512696831</v>
      </c>
      <c r="F270" s="24">
        <f t="shared" si="25"/>
        <v>58.123265395393744</v>
      </c>
      <c r="G270" s="27">
        <v>176.91</v>
      </c>
      <c r="H270" s="26">
        <f t="shared" si="26"/>
        <v>54.842230512690058</v>
      </c>
      <c r="I270" s="26">
        <f t="shared" si="27"/>
        <v>18.234123423711001</v>
      </c>
    </row>
    <row r="271" spans="1:9" x14ac:dyDescent="0.15">
      <c r="A271" s="1">
        <v>34307</v>
      </c>
      <c r="B271" s="2" t="s">
        <v>237</v>
      </c>
      <c r="C271" s="22">
        <v>870.2639999999999</v>
      </c>
      <c r="D271" s="27">
        <v>50.62</v>
      </c>
      <c r="E271" s="24">
        <f t="shared" si="24"/>
        <v>17.192097984986169</v>
      </c>
      <c r="F271" s="24">
        <f t="shared" si="25"/>
        <v>58.166257595396345</v>
      </c>
      <c r="G271" s="27">
        <v>9.44</v>
      </c>
      <c r="H271" s="26">
        <f t="shared" si="26"/>
        <v>92.188983050847455</v>
      </c>
      <c r="I271" s="26">
        <f t="shared" si="27"/>
        <v>10.847283123282132</v>
      </c>
    </row>
    <row r="272" spans="1:9" x14ac:dyDescent="0.15">
      <c r="A272" s="1">
        <v>34324</v>
      </c>
      <c r="B272" s="2" t="s">
        <v>238</v>
      </c>
      <c r="C272" s="22">
        <v>625.04699999999991</v>
      </c>
      <c r="D272" s="27">
        <v>35.71</v>
      </c>
      <c r="E272" s="24">
        <f t="shared" si="24"/>
        <v>17.503416409969194</v>
      </c>
      <c r="F272" s="24">
        <f t="shared" si="25"/>
        <v>57.131703695882081</v>
      </c>
      <c r="G272" s="27">
        <v>8.8800000000000008</v>
      </c>
      <c r="H272" s="26">
        <f t="shared" si="26"/>
        <v>70.388175675675654</v>
      </c>
      <c r="I272" s="26">
        <f t="shared" si="27"/>
        <v>14.20693163874077</v>
      </c>
    </row>
    <row r="273" spans="1:9" x14ac:dyDescent="0.15">
      <c r="A273" s="1">
        <v>34401</v>
      </c>
      <c r="B273" s="2" t="s">
        <v>239</v>
      </c>
      <c r="C273" s="22">
        <v>2117.2240000000002</v>
      </c>
      <c r="D273" s="27">
        <v>127.86</v>
      </c>
      <c r="E273" s="24">
        <f t="shared" si="24"/>
        <v>16.558923822931334</v>
      </c>
      <c r="F273" s="24">
        <f t="shared" si="25"/>
        <v>60.390397992843454</v>
      </c>
      <c r="G273" s="27">
        <v>39.61</v>
      </c>
      <c r="H273" s="26">
        <f t="shared" si="26"/>
        <v>53.451754607422373</v>
      </c>
      <c r="I273" s="26">
        <f t="shared" si="27"/>
        <v>18.708459756738069</v>
      </c>
    </row>
    <row r="274" spans="1:9" x14ac:dyDescent="0.15">
      <c r="A274" s="1">
        <v>34402</v>
      </c>
      <c r="B274" s="2" t="s">
        <v>240</v>
      </c>
      <c r="C274" s="22">
        <v>1283.345</v>
      </c>
      <c r="D274" s="27">
        <v>72.540000000000006</v>
      </c>
      <c r="E274" s="24">
        <f>IF(D274=0,0,C274/D274)</f>
        <v>17.691549489936584</v>
      </c>
      <c r="F274" s="24">
        <f>+D274/C274*1000</f>
        <v>56.524161468661973</v>
      </c>
      <c r="G274" s="27">
        <v>23.3</v>
      </c>
      <c r="H274" s="26">
        <f>IF(G274=0,0,+C274/G274)</f>
        <v>55.079184549356221</v>
      </c>
      <c r="I274" s="26">
        <f>+G274/C274*1000</f>
        <v>18.155679104215935</v>
      </c>
    </row>
    <row r="275" spans="1:9" x14ac:dyDescent="0.15">
      <c r="A275" s="1">
        <v>34901</v>
      </c>
      <c r="B275" s="2" t="s">
        <v>379</v>
      </c>
      <c r="C275" s="22">
        <v>134.477</v>
      </c>
      <c r="D275" s="27">
        <v>10</v>
      </c>
      <c r="E275" s="24">
        <f t="shared" si="24"/>
        <v>13.447700000000001</v>
      </c>
      <c r="F275" s="24">
        <f t="shared" si="25"/>
        <v>74.36215858473939</v>
      </c>
      <c r="G275" s="27">
        <v>0.73</v>
      </c>
      <c r="H275" s="26">
        <f t="shared" si="26"/>
        <v>184.21506849315068</v>
      </c>
      <c r="I275" s="26">
        <f t="shared" si="27"/>
        <v>5.4284375766859752</v>
      </c>
    </row>
    <row r="276" spans="1:9" x14ac:dyDescent="0.15">
      <c r="A276" s="1">
        <v>35200</v>
      </c>
      <c r="B276" s="2" t="s">
        <v>241</v>
      </c>
      <c r="C276" s="22">
        <v>493.05900000000003</v>
      </c>
      <c r="D276" s="27">
        <v>25.75</v>
      </c>
      <c r="E276" s="24">
        <f t="shared" si="24"/>
        <v>19.147922330097089</v>
      </c>
      <c r="F276" s="24">
        <f t="shared" si="25"/>
        <v>52.224987273328338</v>
      </c>
      <c r="G276" s="27">
        <v>3.88</v>
      </c>
      <c r="H276" s="26">
        <f t="shared" si="26"/>
        <v>127.07706185567011</v>
      </c>
      <c r="I276" s="26">
        <f t="shared" si="27"/>
        <v>7.8692408007966597</v>
      </c>
    </row>
    <row r="277" spans="1:9" x14ac:dyDescent="0.15">
      <c r="A277" s="1">
        <v>36101</v>
      </c>
      <c r="B277" s="2" t="s">
        <v>242</v>
      </c>
      <c r="C277" s="22">
        <v>13.75</v>
      </c>
      <c r="D277" s="27">
        <v>2</v>
      </c>
      <c r="E277" s="24">
        <f t="shared" si="24"/>
        <v>6.875</v>
      </c>
      <c r="F277" s="24">
        <f t="shared" si="25"/>
        <v>145.45454545454544</v>
      </c>
      <c r="G277" s="27">
        <v>1.1200000000000001</v>
      </c>
      <c r="H277" s="26">
        <f t="shared" si="26"/>
        <v>12.276785714285714</v>
      </c>
      <c r="I277" s="26">
        <f t="shared" si="27"/>
        <v>81.454545454545453</v>
      </c>
    </row>
    <row r="278" spans="1:9" x14ac:dyDescent="0.15">
      <c r="A278" s="1">
        <v>36140</v>
      </c>
      <c r="B278" s="2" t="s">
        <v>243</v>
      </c>
      <c r="C278" s="22">
        <v>5558.7239999999993</v>
      </c>
      <c r="D278" s="27">
        <v>329.02</v>
      </c>
      <c r="E278" s="24">
        <f t="shared" si="24"/>
        <v>16.894790590237672</v>
      </c>
      <c r="F278" s="24">
        <f t="shared" si="25"/>
        <v>59.189842848826459</v>
      </c>
      <c r="G278" s="27">
        <v>93.99</v>
      </c>
      <c r="H278" s="26">
        <f t="shared" si="26"/>
        <v>59.141653367379504</v>
      </c>
      <c r="I278" s="26">
        <f t="shared" si="27"/>
        <v>16.90855671193605</v>
      </c>
    </row>
    <row r="279" spans="1:9" x14ac:dyDescent="0.15">
      <c r="A279" s="1">
        <v>36250</v>
      </c>
      <c r="B279" s="2" t="s">
        <v>244</v>
      </c>
      <c r="C279" s="22">
        <v>1548.7129999999997</v>
      </c>
      <c r="D279" s="27">
        <v>90.29</v>
      </c>
      <c r="E279" s="24">
        <f t="shared" si="24"/>
        <v>17.152652563960569</v>
      </c>
      <c r="F279" s="24">
        <f t="shared" si="25"/>
        <v>58.300020726887432</v>
      </c>
      <c r="G279" s="27">
        <v>22.69</v>
      </c>
      <c r="H279" s="26">
        <f t="shared" si="26"/>
        <v>68.255310709563673</v>
      </c>
      <c r="I279" s="26">
        <f t="shared" si="27"/>
        <v>14.650874629450392</v>
      </c>
    </row>
    <row r="280" spans="1:9" x14ac:dyDescent="0.15">
      <c r="A280" s="1">
        <v>36300</v>
      </c>
      <c r="B280" s="2" t="s">
        <v>245</v>
      </c>
      <c r="C280" s="22">
        <v>209.089</v>
      </c>
      <c r="D280" s="27">
        <v>19.399999999999999</v>
      </c>
      <c r="E280" s="24">
        <f t="shared" si="24"/>
        <v>10.777783505154639</v>
      </c>
      <c r="F280" s="24">
        <f t="shared" si="25"/>
        <v>92.783455848944712</v>
      </c>
      <c r="G280" s="27">
        <v>2.2200000000000002</v>
      </c>
      <c r="H280" s="26">
        <f t="shared" si="26"/>
        <v>94.184234234234225</v>
      </c>
      <c r="I280" s="26">
        <f t="shared" si="27"/>
        <v>10.617488246631819</v>
      </c>
    </row>
    <row r="281" spans="1:9" x14ac:dyDescent="0.15">
      <c r="A281" s="1">
        <v>36400</v>
      </c>
      <c r="B281" s="2" t="s">
        <v>336</v>
      </c>
      <c r="C281" s="22">
        <v>737.64300000000003</v>
      </c>
      <c r="D281" s="27">
        <v>46.59</v>
      </c>
      <c r="E281" s="24">
        <f t="shared" si="24"/>
        <v>15.832646490663231</v>
      </c>
      <c r="F281" s="24">
        <f t="shared" si="25"/>
        <v>63.160634615932103</v>
      </c>
      <c r="G281" s="27">
        <v>11.6</v>
      </c>
      <c r="H281" s="26">
        <f t="shared" si="26"/>
        <v>63.589913793103456</v>
      </c>
      <c r="I281" s="26">
        <f t="shared" si="27"/>
        <v>15.725764360266414</v>
      </c>
    </row>
    <row r="282" spans="1:9" x14ac:dyDescent="0.15">
      <c r="A282" s="1">
        <v>36401</v>
      </c>
      <c r="B282" s="2" t="s">
        <v>246</v>
      </c>
      <c r="C282" s="22">
        <v>262.34100000000001</v>
      </c>
      <c r="D282" s="27">
        <v>18</v>
      </c>
      <c r="E282" s="24">
        <f t="shared" si="24"/>
        <v>14.5745</v>
      </c>
      <c r="F282" s="24">
        <f t="shared" si="25"/>
        <v>68.61298843871144</v>
      </c>
      <c r="G282" s="27">
        <v>3.73</v>
      </c>
      <c r="H282" s="26">
        <f t="shared" si="26"/>
        <v>70.332707774798934</v>
      </c>
      <c r="I282" s="26">
        <f t="shared" si="27"/>
        <v>14.218135937577427</v>
      </c>
    </row>
    <row r="283" spans="1:9" x14ac:dyDescent="0.15">
      <c r="A283" s="1">
        <v>36402</v>
      </c>
      <c r="B283" s="2" t="s">
        <v>247</v>
      </c>
      <c r="C283" s="22">
        <v>239.34299999999999</v>
      </c>
      <c r="D283" s="27">
        <v>18.5</v>
      </c>
      <c r="E283" s="24">
        <f t="shared" si="24"/>
        <v>12.937459459459459</v>
      </c>
      <c r="F283" s="24">
        <f t="shared" si="25"/>
        <v>77.294928199278857</v>
      </c>
      <c r="G283" s="27">
        <v>5.03</v>
      </c>
      <c r="H283" s="26">
        <f t="shared" si="26"/>
        <v>47.583101391650096</v>
      </c>
      <c r="I283" s="26">
        <f t="shared" si="27"/>
        <v>21.015864261749876</v>
      </c>
    </row>
    <row r="284" spans="1:9" x14ac:dyDescent="0.15">
      <c r="A284" s="1">
        <v>36901</v>
      </c>
      <c r="B284" s="2" t="s">
        <v>380</v>
      </c>
      <c r="C284" s="22">
        <v>48.404000000000003</v>
      </c>
      <c r="D284" s="27">
        <v>6</v>
      </c>
      <c r="E284" s="24">
        <f t="shared" ref="E284" si="28">IF(D284=0,0,C284/D284)</f>
        <v>8.0673333333333339</v>
      </c>
      <c r="F284" s="24">
        <f t="shared" ref="F284" si="29">+D284/C284*1000</f>
        <v>123.95669779357077</v>
      </c>
      <c r="G284" s="27"/>
      <c r="H284" s="26">
        <f t="shared" ref="H284" si="30">IF(G284=0,0,+C284/G284)</f>
        <v>0</v>
      </c>
      <c r="I284" s="26">
        <f t="shared" ref="I284" si="31">+G284/C284*1000</f>
        <v>0</v>
      </c>
    </row>
    <row r="285" spans="1:9" x14ac:dyDescent="0.15">
      <c r="A285" s="1">
        <v>37501</v>
      </c>
      <c r="B285" s="2" t="s">
        <v>248</v>
      </c>
      <c r="C285" s="22">
        <v>11159.82</v>
      </c>
      <c r="D285" s="27">
        <v>673.76</v>
      </c>
      <c r="E285" s="24">
        <f t="shared" si="24"/>
        <v>16.563494419377818</v>
      </c>
      <c r="F285" s="24">
        <f t="shared" si="25"/>
        <v>60.373733626528029</v>
      </c>
      <c r="G285" s="27">
        <v>131.03</v>
      </c>
      <c r="H285" s="26">
        <f t="shared" si="26"/>
        <v>85.16996107761581</v>
      </c>
      <c r="I285" s="26">
        <f t="shared" si="27"/>
        <v>11.74122880118138</v>
      </c>
    </row>
    <row r="286" spans="1:9" x14ac:dyDescent="0.15">
      <c r="A286" s="1">
        <v>37502</v>
      </c>
      <c r="B286" s="2" t="s">
        <v>249</v>
      </c>
      <c r="C286" s="22">
        <v>4536.4449999999988</v>
      </c>
      <c r="D286" s="27">
        <v>270.79000000000002</v>
      </c>
      <c r="E286" s="24">
        <f t="shared" si="24"/>
        <v>16.752631190221198</v>
      </c>
      <c r="F286" s="24">
        <f t="shared" si="25"/>
        <v>59.692115742613453</v>
      </c>
      <c r="G286" s="27">
        <v>73.06</v>
      </c>
      <c r="H286" s="26">
        <f t="shared" si="26"/>
        <v>62.092047632083201</v>
      </c>
      <c r="I286" s="26">
        <f t="shared" si="27"/>
        <v>16.105121962241363</v>
      </c>
    </row>
    <row r="287" spans="1:9" x14ac:dyDescent="0.15">
      <c r="A287" s="1">
        <v>37503</v>
      </c>
      <c r="B287" s="2" t="s">
        <v>250</v>
      </c>
      <c r="C287" s="22">
        <v>2154.2660000000001</v>
      </c>
      <c r="D287" s="27">
        <v>131.06</v>
      </c>
      <c r="E287" s="24">
        <f t="shared" si="24"/>
        <v>16.437250114451398</v>
      </c>
      <c r="F287" s="24">
        <f t="shared" si="25"/>
        <v>60.83742676159769</v>
      </c>
      <c r="G287" s="27">
        <v>21.24</v>
      </c>
      <c r="H287" s="26">
        <f t="shared" si="26"/>
        <v>101.42495291902073</v>
      </c>
      <c r="I287" s="26">
        <f t="shared" si="27"/>
        <v>9.859506671878032</v>
      </c>
    </row>
    <row r="288" spans="1:9" x14ac:dyDescent="0.15">
      <c r="A288" s="1">
        <v>37504</v>
      </c>
      <c r="B288" s="2" t="s">
        <v>251</v>
      </c>
      <c r="C288" s="22">
        <v>3344.415</v>
      </c>
      <c r="D288" s="27">
        <v>189.2</v>
      </c>
      <c r="E288" s="24">
        <f t="shared" si="24"/>
        <v>17.676612050739958</v>
      </c>
      <c r="F288" s="24">
        <f t="shared" si="25"/>
        <v>56.571926629918835</v>
      </c>
      <c r="G288" s="27">
        <v>52.16</v>
      </c>
      <c r="H288" s="26">
        <f t="shared" si="26"/>
        <v>64.118385736196316</v>
      </c>
      <c r="I288" s="26">
        <f t="shared" si="27"/>
        <v>15.596150597339145</v>
      </c>
    </row>
    <row r="289" spans="1:9" x14ac:dyDescent="0.15">
      <c r="A289" s="1">
        <v>37505</v>
      </c>
      <c r="B289" s="2" t="s">
        <v>252</v>
      </c>
      <c r="C289" s="22">
        <v>1713.8199999999997</v>
      </c>
      <c r="D289" s="27">
        <v>97.62</v>
      </c>
      <c r="E289" s="24">
        <f t="shared" si="24"/>
        <v>17.556033599672194</v>
      </c>
      <c r="F289" s="24">
        <f t="shared" si="25"/>
        <v>56.960474262174571</v>
      </c>
      <c r="G289" s="27">
        <v>15.46</v>
      </c>
      <c r="H289" s="26">
        <f t="shared" si="26"/>
        <v>110.85510996119014</v>
      </c>
      <c r="I289" s="26">
        <f t="shared" si="27"/>
        <v>9.0207839796478062</v>
      </c>
    </row>
    <row r="290" spans="1:9" x14ac:dyDescent="0.15">
      <c r="A290" s="1">
        <v>37506</v>
      </c>
      <c r="B290" s="2" t="s">
        <v>253</v>
      </c>
      <c r="C290" s="22">
        <v>1861.4009999999998</v>
      </c>
      <c r="D290" s="27">
        <v>118.61</v>
      </c>
      <c r="E290" s="24">
        <f t="shared" si="24"/>
        <v>15.693457549953628</v>
      </c>
      <c r="F290" s="24">
        <f t="shared" si="25"/>
        <v>63.720821037487354</v>
      </c>
      <c r="G290" s="27">
        <v>25.15</v>
      </c>
      <c r="H290" s="26">
        <f t="shared" si="26"/>
        <v>74.011968190854873</v>
      </c>
      <c r="I290" s="26">
        <f t="shared" si="27"/>
        <v>13.511328295192707</v>
      </c>
    </row>
    <row r="291" spans="1:9" x14ac:dyDescent="0.15">
      <c r="A291" s="1">
        <v>37507</v>
      </c>
      <c r="B291" s="2" t="s">
        <v>254</v>
      </c>
      <c r="C291" s="22">
        <v>1753.3690000000001</v>
      </c>
      <c r="D291" s="27">
        <v>116.57</v>
      </c>
      <c r="E291" s="24">
        <f t="shared" si="24"/>
        <v>15.041339967401564</v>
      </c>
      <c r="F291" s="24">
        <f t="shared" si="25"/>
        <v>66.483438454769058</v>
      </c>
      <c r="G291" s="27">
        <v>32.200000000000003</v>
      </c>
      <c r="H291" s="26">
        <f t="shared" si="26"/>
        <v>54.452453416149069</v>
      </c>
      <c r="I291" s="26">
        <f t="shared" si="27"/>
        <v>18.364645434018737</v>
      </c>
    </row>
    <row r="292" spans="1:9" x14ac:dyDescent="0.15">
      <c r="A292" s="1">
        <v>37903</v>
      </c>
      <c r="B292" s="2" t="s">
        <v>360</v>
      </c>
      <c r="C292" s="22">
        <v>378.80900000000003</v>
      </c>
      <c r="D292" s="27">
        <v>49</v>
      </c>
      <c r="E292" s="24">
        <f t="shared" si="24"/>
        <v>7.7307959183673471</v>
      </c>
      <c r="F292" s="24">
        <f t="shared" si="25"/>
        <v>129.35278728858077</v>
      </c>
      <c r="G292" s="26"/>
      <c r="H292" s="26">
        <f t="shared" si="26"/>
        <v>0</v>
      </c>
      <c r="I292" s="26">
        <f t="shared" si="27"/>
        <v>0</v>
      </c>
    </row>
    <row r="293" spans="1:9" x14ac:dyDescent="0.15">
      <c r="A293" s="1">
        <v>38126</v>
      </c>
      <c r="B293" s="2" t="s">
        <v>255</v>
      </c>
      <c r="C293" s="22">
        <v>79.88000000000001</v>
      </c>
      <c r="D293" s="27">
        <v>11.83</v>
      </c>
      <c r="E293" s="24">
        <f t="shared" si="24"/>
        <v>6.7523245984784452</v>
      </c>
      <c r="F293" s="24">
        <f t="shared" si="25"/>
        <v>148.09714571857785</v>
      </c>
      <c r="G293" s="27">
        <v>1.54</v>
      </c>
      <c r="H293" s="26">
        <f t="shared" si="26"/>
        <v>51.870129870129873</v>
      </c>
      <c r="I293" s="26">
        <f t="shared" si="27"/>
        <v>19.278918377566349</v>
      </c>
    </row>
    <row r="294" spans="1:9" x14ac:dyDescent="0.15">
      <c r="A294" s="1">
        <v>38264</v>
      </c>
      <c r="B294" s="2" t="s">
        <v>340</v>
      </c>
      <c r="C294" s="22">
        <v>39.018000000000001</v>
      </c>
      <c r="D294" s="27">
        <v>3.5</v>
      </c>
      <c r="E294" s="24">
        <f t="shared" si="24"/>
        <v>11.148</v>
      </c>
      <c r="F294" s="24">
        <f t="shared" si="25"/>
        <v>89.702188733405094</v>
      </c>
      <c r="G294" s="27">
        <v>0.68</v>
      </c>
      <c r="H294" s="26">
        <f t="shared" si="26"/>
        <v>57.379411764705878</v>
      </c>
      <c r="I294" s="26">
        <f t="shared" si="27"/>
        <v>17.427853811061564</v>
      </c>
    </row>
    <row r="295" spans="1:9" x14ac:dyDescent="0.15">
      <c r="A295" s="1">
        <v>38265</v>
      </c>
      <c r="B295" s="2" t="s">
        <v>256</v>
      </c>
      <c r="C295" s="22">
        <v>197.24799999999996</v>
      </c>
      <c r="D295" s="27">
        <v>17.239999999999998</v>
      </c>
      <c r="E295" s="24">
        <f t="shared" si="24"/>
        <v>11.441299303944314</v>
      </c>
      <c r="F295" s="24">
        <f t="shared" si="25"/>
        <v>87.402660609993518</v>
      </c>
      <c r="G295" s="27">
        <v>3.92</v>
      </c>
      <c r="H295" s="26">
        <f t="shared" si="26"/>
        <v>50.318367346938764</v>
      </c>
      <c r="I295" s="26">
        <f t="shared" si="27"/>
        <v>19.873458792991567</v>
      </c>
    </row>
    <row r="296" spans="1:9" x14ac:dyDescent="0.15">
      <c r="A296" s="1">
        <v>38267</v>
      </c>
      <c r="B296" s="2" t="s">
        <v>257</v>
      </c>
      <c r="C296" s="22">
        <v>2698.4929999999999</v>
      </c>
      <c r="D296" s="27">
        <v>165.03</v>
      </c>
      <c r="E296" s="24">
        <f t="shared" si="24"/>
        <v>16.351530024843967</v>
      </c>
      <c r="F296" s="24">
        <f t="shared" si="25"/>
        <v>61.156356529366583</v>
      </c>
      <c r="G296" s="27">
        <v>22.87</v>
      </c>
      <c r="H296" s="26">
        <f t="shared" si="26"/>
        <v>117.99269785745517</v>
      </c>
      <c r="I296" s="26">
        <f t="shared" si="27"/>
        <v>8.4751007321493894</v>
      </c>
    </row>
    <row r="297" spans="1:9" x14ac:dyDescent="0.15">
      <c r="A297" s="1">
        <v>38300</v>
      </c>
      <c r="B297" s="2" t="s">
        <v>258</v>
      </c>
      <c r="C297" s="22">
        <v>547.83300000000008</v>
      </c>
      <c r="D297" s="27">
        <v>34.25</v>
      </c>
      <c r="E297" s="24">
        <f t="shared" si="24"/>
        <v>15.995124087591243</v>
      </c>
      <c r="F297" s="24">
        <f t="shared" si="25"/>
        <v>62.5190523389427</v>
      </c>
      <c r="G297" s="27">
        <v>5.63</v>
      </c>
      <c r="H297" s="26">
        <f t="shared" si="26"/>
        <v>97.306039076376564</v>
      </c>
      <c r="I297" s="26">
        <f t="shared" si="27"/>
        <v>10.276854442868537</v>
      </c>
    </row>
    <row r="298" spans="1:9" x14ac:dyDescent="0.15">
      <c r="A298" s="1">
        <v>38301</v>
      </c>
      <c r="B298" s="2" t="s">
        <v>259</v>
      </c>
      <c r="C298" s="22">
        <v>181.02500000000001</v>
      </c>
      <c r="D298" s="27">
        <v>15.08</v>
      </c>
      <c r="E298" s="24">
        <f t="shared" si="24"/>
        <v>12.004310344827587</v>
      </c>
      <c r="F298" s="24">
        <f t="shared" si="25"/>
        <v>83.303411131059235</v>
      </c>
      <c r="G298" s="27">
        <v>2.56</v>
      </c>
      <c r="H298" s="26">
        <f t="shared" si="26"/>
        <v>70.712890625</v>
      </c>
      <c r="I298" s="26">
        <f t="shared" si="27"/>
        <v>14.14169313630714</v>
      </c>
    </row>
    <row r="299" spans="1:9" x14ac:dyDescent="0.15">
      <c r="A299" s="1">
        <v>38302</v>
      </c>
      <c r="B299" s="2" t="s">
        <v>260</v>
      </c>
      <c r="C299" s="22">
        <v>120.94299999999998</v>
      </c>
      <c r="D299" s="27">
        <v>12</v>
      </c>
      <c r="E299" s="24">
        <f t="shared" si="24"/>
        <v>10.078583333333333</v>
      </c>
      <c r="F299" s="24">
        <f t="shared" si="25"/>
        <v>99.220293857436985</v>
      </c>
      <c r="G299" s="27">
        <v>3.18</v>
      </c>
      <c r="H299" s="26">
        <f t="shared" si="26"/>
        <v>38.032389937106913</v>
      </c>
      <c r="I299" s="26">
        <f t="shared" si="27"/>
        <v>26.293377872220802</v>
      </c>
    </row>
    <row r="300" spans="1:9" x14ac:dyDescent="0.15">
      <c r="A300" s="1">
        <v>38304</v>
      </c>
      <c r="B300" s="2" t="s">
        <v>261</v>
      </c>
      <c r="C300" s="22">
        <v>50.9</v>
      </c>
      <c r="D300" s="27">
        <v>3.74</v>
      </c>
      <c r="E300" s="24">
        <f t="shared" si="24"/>
        <v>13.609625668449196</v>
      </c>
      <c r="F300" s="24">
        <f t="shared" si="25"/>
        <v>73.477406679764258</v>
      </c>
      <c r="G300" s="27">
        <v>0.65</v>
      </c>
      <c r="H300" s="26">
        <f t="shared" si="26"/>
        <v>78.307692307692307</v>
      </c>
      <c r="I300" s="26">
        <f t="shared" si="27"/>
        <v>12.770137524557956</v>
      </c>
    </row>
    <row r="301" spans="1:9" x14ac:dyDescent="0.15">
      <c r="A301" s="1">
        <v>38306</v>
      </c>
      <c r="B301" s="2" t="s">
        <v>262</v>
      </c>
      <c r="C301" s="22">
        <v>168.11700000000002</v>
      </c>
      <c r="D301" s="27">
        <v>15.4</v>
      </c>
      <c r="E301" s="24">
        <f t="shared" si="24"/>
        <v>10.916688311688313</v>
      </c>
      <c r="F301" s="24">
        <f t="shared" si="25"/>
        <v>91.602871809513616</v>
      </c>
      <c r="G301" s="27">
        <v>2.48</v>
      </c>
      <c r="H301" s="26">
        <f t="shared" si="26"/>
        <v>67.789112903225814</v>
      </c>
      <c r="I301" s="26">
        <f t="shared" si="27"/>
        <v>14.751631304389205</v>
      </c>
    </row>
    <row r="302" spans="1:9" x14ac:dyDescent="0.15">
      <c r="A302" s="1">
        <v>38308</v>
      </c>
      <c r="B302" s="2" t="s">
        <v>263</v>
      </c>
      <c r="C302" s="22">
        <v>80.509</v>
      </c>
      <c r="D302" s="27">
        <v>12.31</v>
      </c>
      <c r="E302" s="24">
        <f t="shared" si="24"/>
        <v>6.5401299756295694</v>
      </c>
      <c r="F302" s="24">
        <f t="shared" si="25"/>
        <v>152.90216000695574</v>
      </c>
      <c r="G302" s="27">
        <v>1.64</v>
      </c>
      <c r="H302" s="26">
        <f t="shared" si="26"/>
        <v>49.090853658536588</v>
      </c>
      <c r="I302" s="26">
        <f t="shared" si="27"/>
        <v>20.37039337216957</v>
      </c>
    </row>
    <row r="303" spans="1:9" x14ac:dyDescent="0.15">
      <c r="A303" s="1">
        <v>38320</v>
      </c>
      <c r="B303" s="2" t="s">
        <v>264</v>
      </c>
      <c r="C303" s="22">
        <v>186.00299999999999</v>
      </c>
      <c r="D303" s="27">
        <v>17.57</v>
      </c>
      <c r="E303" s="24">
        <f t="shared" si="24"/>
        <v>10.586397268070574</v>
      </c>
      <c r="F303" s="24">
        <f t="shared" si="25"/>
        <v>94.460842029429642</v>
      </c>
      <c r="G303" s="27">
        <v>4.1100000000000003</v>
      </c>
      <c r="H303" s="26">
        <f t="shared" si="26"/>
        <v>45.256204379562035</v>
      </c>
      <c r="I303" s="26">
        <f t="shared" si="27"/>
        <v>22.09641779971291</v>
      </c>
    </row>
    <row r="304" spans="1:9" x14ac:dyDescent="0.15">
      <c r="A304" s="1">
        <v>38322</v>
      </c>
      <c r="B304" s="2" t="s">
        <v>346</v>
      </c>
      <c r="C304" s="22">
        <v>138.005</v>
      </c>
      <c r="D304" s="27">
        <v>15.3</v>
      </c>
      <c r="E304" s="24">
        <f t="shared" si="24"/>
        <v>9.0199346405228749</v>
      </c>
      <c r="F304" s="24">
        <f t="shared" si="25"/>
        <v>110.86554834969749</v>
      </c>
      <c r="G304" s="27">
        <v>0.87</v>
      </c>
      <c r="H304" s="26">
        <f t="shared" si="26"/>
        <v>158.62643678160919</v>
      </c>
      <c r="I304" s="26">
        <f t="shared" si="27"/>
        <v>6.3041194159631893</v>
      </c>
    </row>
    <row r="305" spans="1:9" x14ac:dyDescent="0.15">
      <c r="A305" s="1">
        <v>38324</v>
      </c>
      <c r="B305" s="2" t="s">
        <v>265</v>
      </c>
      <c r="C305" s="22">
        <v>119.30199999999999</v>
      </c>
      <c r="D305" s="27">
        <v>11.88</v>
      </c>
      <c r="E305" s="24">
        <f t="shared" si="24"/>
        <v>10.042255892255891</v>
      </c>
      <c r="F305" s="24">
        <f t="shared" si="25"/>
        <v>99.579219124574621</v>
      </c>
      <c r="G305" s="27">
        <v>2.04</v>
      </c>
      <c r="H305" s="26">
        <f t="shared" si="26"/>
        <v>58.481372549019603</v>
      </c>
      <c r="I305" s="26">
        <f t="shared" si="27"/>
        <v>17.09946186987645</v>
      </c>
    </row>
    <row r="306" spans="1:9" x14ac:dyDescent="0.15">
      <c r="A306" s="1">
        <v>39002</v>
      </c>
      <c r="B306" s="2" t="s">
        <v>266</v>
      </c>
      <c r="C306" s="22">
        <v>608.82299999999998</v>
      </c>
      <c r="D306" s="27">
        <v>34.64</v>
      </c>
      <c r="E306" s="24">
        <f t="shared" si="24"/>
        <v>17.575721709006928</v>
      </c>
      <c r="F306" s="24">
        <f t="shared" si="25"/>
        <v>56.896667832851257</v>
      </c>
      <c r="G306" s="27">
        <v>8.27</v>
      </c>
      <c r="H306" s="26">
        <f t="shared" si="26"/>
        <v>73.618258766626369</v>
      </c>
      <c r="I306" s="26">
        <f t="shared" si="27"/>
        <v>13.583586691041567</v>
      </c>
    </row>
    <row r="307" spans="1:9" x14ac:dyDescent="0.15">
      <c r="A307" s="1">
        <v>39003</v>
      </c>
      <c r="B307" s="2" t="s">
        <v>267</v>
      </c>
      <c r="C307" s="22">
        <v>1227.845</v>
      </c>
      <c r="D307" s="27">
        <v>77.069999999999993</v>
      </c>
      <c r="E307" s="24">
        <f t="shared" si="24"/>
        <v>15.931555728558456</v>
      </c>
      <c r="F307" s="24">
        <f t="shared" si="25"/>
        <v>62.768509054481626</v>
      </c>
      <c r="G307" s="27">
        <v>14.97</v>
      </c>
      <c r="H307" s="26">
        <f t="shared" si="26"/>
        <v>82.020374081496328</v>
      </c>
      <c r="I307" s="26">
        <f t="shared" si="27"/>
        <v>12.19209265013092</v>
      </c>
    </row>
    <row r="308" spans="1:9" x14ac:dyDescent="0.15">
      <c r="A308" s="1">
        <v>39007</v>
      </c>
      <c r="B308" s="2" t="s">
        <v>268</v>
      </c>
      <c r="C308" s="22">
        <v>15827.487000000005</v>
      </c>
      <c r="D308" s="27">
        <v>868.44</v>
      </c>
      <c r="E308" s="24">
        <f t="shared" si="24"/>
        <v>18.225193450324724</v>
      </c>
      <c r="F308" s="24">
        <f t="shared" si="25"/>
        <v>54.869102088032029</v>
      </c>
      <c r="G308" s="27">
        <v>259.27999999999997</v>
      </c>
      <c r="H308" s="26">
        <f t="shared" si="26"/>
        <v>61.043994908978732</v>
      </c>
      <c r="I308" s="26">
        <f t="shared" si="27"/>
        <v>16.381627734080585</v>
      </c>
    </row>
    <row r="309" spans="1:9" x14ac:dyDescent="0.15">
      <c r="A309" s="1">
        <v>39090</v>
      </c>
      <c r="B309" s="2" t="s">
        <v>337</v>
      </c>
      <c r="C309" s="22">
        <v>3168.23</v>
      </c>
      <c r="D309" s="27">
        <v>181.67</v>
      </c>
      <c r="E309" s="24">
        <f t="shared" si="24"/>
        <v>17.439478174712391</v>
      </c>
      <c r="F309" s="24">
        <f t="shared" si="25"/>
        <v>57.341165256310298</v>
      </c>
      <c r="G309" s="27">
        <v>34.090000000000003</v>
      </c>
      <c r="H309" s="26">
        <f t="shared" si="26"/>
        <v>92.937224992666458</v>
      </c>
      <c r="I309" s="26">
        <f t="shared" si="27"/>
        <v>10.759951139910928</v>
      </c>
    </row>
    <row r="310" spans="1:9" x14ac:dyDescent="0.15">
      <c r="A310" s="1">
        <v>39119</v>
      </c>
      <c r="B310" s="2" t="s">
        <v>269</v>
      </c>
      <c r="C310" s="22">
        <v>3645.5600000000004</v>
      </c>
      <c r="D310" s="27">
        <v>215.87</v>
      </c>
      <c r="E310" s="24">
        <f t="shared" si="24"/>
        <v>16.887756520127855</v>
      </c>
      <c r="F310" s="24">
        <f t="shared" si="25"/>
        <v>59.21449653825475</v>
      </c>
      <c r="G310" s="27">
        <v>49.59</v>
      </c>
      <c r="H310" s="26">
        <f t="shared" si="26"/>
        <v>73.514014922363387</v>
      </c>
      <c r="I310" s="26">
        <f t="shared" si="27"/>
        <v>13.602848396405491</v>
      </c>
    </row>
    <row r="311" spans="1:9" x14ac:dyDescent="0.15">
      <c r="A311" s="1">
        <v>39120</v>
      </c>
      <c r="B311" s="2" t="s">
        <v>270</v>
      </c>
      <c r="C311" s="22">
        <v>844.88099999999986</v>
      </c>
      <c r="D311" s="27">
        <v>50.75</v>
      </c>
      <c r="E311" s="24">
        <f t="shared" si="24"/>
        <v>16.647901477832509</v>
      </c>
      <c r="F311" s="24">
        <f t="shared" si="25"/>
        <v>60.06763082611635</v>
      </c>
      <c r="G311" s="27">
        <v>9.06</v>
      </c>
      <c r="H311" s="26">
        <f t="shared" si="26"/>
        <v>93.253973509933758</v>
      </c>
      <c r="I311" s="26">
        <f t="shared" si="27"/>
        <v>10.723403650928358</v>
      </c>
    </row>
    <row r="312" spans="1:9" x14ac:dyDescent="0.15">
      <c r="A312" s="1">
        <v>39200</v>
      </c>
      <c r="B312" s="2" t="s">
        <v>271</v>
      </c>
      <c r="C312" s="22">
        <v>3513.6170000000002</v>
      </c>
      <c r="D312" s="27">
        <v>194.5</v>
      </c>
      <c r="E312" s="24">
        <f t="shared" si="24"/>
        <v>18.064868894601542</v>
      </c>
      <c r="F312" s="24">
        <f t="shared" si="25"/>
        <v>55.356061858762637</v>
      </c>
      <c r="G312" s="27">
        <v>55.06</v>
      </c>
      <c r="H312" s="26">
        <f t="shared" si="26"/>
        <v>63.814329822012354</v>
      </c>
      <c r="I312" s="26">
        <f t="shared" si="27"/>
        <v>15.670461521560261</v>
      </c>
    </row>
    <row r="313" spans="1:9" x14ac:dyDescent="0.15">
      <c r="A313" s="1">
        <v>39201</v>
      </c>
      <c r="B313" s="2" t="s">
        <v>272</v>
      </c>
      <c r="C313" s="22">
        <v>6589.545000000001</v>
      </c>
      <c r="D313" s="27">
        <v>368.68</v>
      </c>
      <c r="E313" s="24">
        <f t="shared" si="24"/>
        <v>17.873345448627539</v>
      </c>
      <c r="F313" s="24">
        <f t="shared" si="25"/>
        <v>55.949234734719916</v>
      </c>
      <c r="G313" s="27">
        <v>97.73</v>
      </c>
      <c r="H313" s="26">
        <f t="shared" si="26"/>
        <v>67.426020669190635</v>
      </c>
      <c r="I313" s="26">
        <f t="shared" si="27"/>
        <v>14.831069519974443</v>
      </c>
    </row>
    <row r="314" spans="1:9" x14ac:dyDescent="0.15">
      <c r="A314" s="1">
        <v>39202</v>
      </c>
      <c r="B314" s="2" t="s">
        <v>273</v>
      </c>
      <c r="C314" s="22">
        <v>4198.8160000000007</v>
      </c>
      <c r="D314" s="27">
        <v>202.46</v>
      </c>
      <c r="E314" s="24">
        <f t="shared" si="24"/>
        <v>20.738990417860322</v>
      </c>
      <c r="F314" s="24">
        <f t="shared" si="25"/>
        <v>48.218354888616211</v>
      </c>
      <c r="G314" s="27">
        <v>70.37</v>
      </c>
      <c r="H314" s="26">
        <f t="shared" si="26"/>
        <v>59.66769930368055</v>
      </c>
      <c r="I314" s="26">
        <f t="shared" si="27"/>
        <v>16.759486483808768</v>
      </c>
    </row>
    <row r="315" spans="1:9" x14ac:dyDescent="0.15">
      <c r="A315" s="1">
        <v>39203</v>
      </c>
      <c r="B315" s="2" t="s">
        <v>274</v>
      </c>
      <c r="C315" s="22">
        <v>1089.4829999999999</v>
      </c>
      <c r="D315" s="27">
        <v>66.23</v>
      </c>
      <c r="E315" s="24">
        <f t="shared" si="24"/>
        <v>16.449992450551107</v>
      </c>
      <c r="F315" s="24">
        <f t="shared" si="25"/>
        <v>60.790301454910271</v>
      </c>
      <c r="G315" s="27">
        <v>18.97</v>
      </c>
      <c r="H315" s="26">
        <f t="shared" si="26"/>
        <v>57.431892461781764</v>
      </c>
      <c r="I315" s="26">
        <f t="shared" si="27"/>
        <v>17.411928410080744</v>
      </c>
    </row>
    <row r="316" spans="1:9" x14ac:dyDescent="0.15">
      <c r="A316" s="1">
        <v>39204</v>
      </c>
      <c r="B316" s="2" t="s">
        <v>275</v>
      </c>
      <c r="C316" s="22">
        <v>1420.1179999999999</v>
      </c>
      <c r="D316" s="27">
        <v>85.08</v>
      </c>
      <c r="E316" s="24">
        <f t="shared" si="24"/>
        <v>16.691560883874001</v>
      </c>
      <c r="F316" s="24">
        <f t="shared" si="25"/>
        <v>59.910514478374331</v>
      </c>
      <c r="G316" s="27">
        <v>24.87</v>
      </c>
      <c r="H316" s="26">
        <f t="shared" si="26"/>
        <v>57.101648572577396</v>
      </c>
      <c r="I316" s="26">
        <f t="shared" si="27"/>
        <v>17.512629232218732</v>
      </c>
    </row>
    <row r="317" spans="1:9" x14ac:dyDescent="0.15">
      <c r="A317" s="1">
        <v>39205</v>
      </c>
      <c r="B317" s="2" t="s">
        <v>276</v>
      </c>
      <c r="C317" s="22">
        <v>1253.1379999999999</v>
      </c>
      <c r="D317" s="27">
        <v>75</v>
      </c>
      <c r="E317" s="24">
        <f t="shared" si="24"/>
        <v>16.708506666666665</v>
      </c>
      <c r="F317" s="24">
        <f t="shared" si="25"/>
        <v>59.849753179617892</v>
      </c>
      <c r="G317" s="27">
        <v>15.9</v>
      </c>
      <c r="H317" s="26">
        <f t="shared" si="26"/>
        <v>78.813710691823886</v>
      </c>
      <c r="I317" s="26">
        <f t="shared" si="27"/>
        <v>12.688147674078992</v>
      </c>
    </row>
    <row r="318" spans="1:9" x14ac:dyDescent="0.15">
      <c r="A318" s="1">
        <v>39207</v>
      </c>
      <c r="B318" s="2" t="s">
        <v>277</v>
      </c>
      <c r="C318" s="22">
        <v>3253.3379999999997</v>
      </c>
      <c r="D318" s="27">
        <v>200.29</v>
      </c>
      <c r="E318" s="24">
        <f t="shared" si="24"/>
        <v>16.243137450696491</v>
      </c>
      <c r="F318" s="24">
        <f t="shared" si="25"/>
        <v>61.564460870650393</v>
      </c>
      <c r="G318" s="27">
        <v>39.69</v>
      </c>
      <c r="H318" s="26">
        <f t="shared" si="26"/>
        <v>81.968707482993196</v>
      </c>
      <c r="I318" s="26">
        <f t="shared" si="27"/>
        <v>12.199777582286256</v>
      </c>
    </row>
    <row r="319" spans="1:9" x14ac:dyDescent="0.15">
      <c r="A319" s="1">
        <v>39208</v>
      </c>
      <c r="B319" s="2" t="s">
        <v>338</v>
      </c>
      <c r="C319" s="22">
        <v>5234.2839999999997</v>
      </c>
      <c r="D319" s="27">
        <v>277.33</v>
      </c>
      <c r="E319" s="24">
        <f t="shared" si="24"/>
        <v>18.873847041430786</v>
      </c>
      <c r="F319" s="24">
        <f t="shared" si="25"/>
        <v>52.983368881016006</v>
      </c>
      <c r="G319" s="27">
        <v>53.54</v>
      </c>
      <c r="H319" s="26">
        <f t="shared" si="26"/>
        <v>97.763989540530446</v>
      </c>
      <c r="I319" s="26">
        <f t="shared" si="27"/>
        <v>10.228715140408889</v>
      </c>
    </row>
    <row r="320" spans="1:9" x14ac:dyDescent="0.15">
      <c r="A320" s="1">
        <v>39209</v>
      </c>
      <c r="B320" s="2" t="s">
        <v>278</v>
      </c>
      <c r="C320" s="22">
        <v>864.37899999999991</v>
      </c>
      <c r="D320" s="27">
        <v>62.7</v>
      </c>
      <c r="E320" s="24">
        <f t="shared" ref="E320" si="32">IF(D320=0,0,C320/D320)</f>
        <v>13.785948963317383</v>
      </c>
      <c r="F320" s="24">
        <f t="shared" ref="F320" si="33">+D320/C320*1000</f>
        <v>72.537625277800615</v>
      </c>
      <c r="G320" s="27">
        <v>14.14</v>
      </c>
      <c r="H320" s="26">
        <f t="shared" ref="H320" si="34">IF(G320=0,0,+C320/G320)</f>
        <v>61.130056577086272</v>
      </c>
      <c r="I320" s="26">
        <f t="shared" ref="I320" si="35">+G320/C320*1000</f>
        <v>16.358564935057426</v>
      </c>
    </row>
    <row r="321" spans="1:9" x14ac:dyDescent="0.15">
      <c r="A321" s="1">
        <v>39901</v>
      </c>
      <c r="B321" s="2" t="s">
        <v>381</v>
      </c>
      <c r="C321" s="22">
        <v>138.47800000000001</v>
      </c>
      <c r="D321" s="28">
        <v>12</v>
      </c>
      <c r="E321" s="24">
        <f t="shared" si="24"/>
        <v>11.539833333333334</v>
      </c>
      <c r="F321" s="24">
        <f t="shared" si="25"/>
        <v>86.656364187813224</v>
      </c>
      <c r="G321" s="27"/>
      <c r="H321" s="26">
        <f t="shared" si="26"/>
        <v>0</v>
      </c>
      <c r="I321" s="26">
        <f t="shared" si="27"/>
        <v>0</v>
      </c>
    </row>
  </sheetData>
  <autoFilter ref="A9:I321"/>
  <phoneticPr fontId="0" type="noConversion"/>
  <pageMargins left="0.5" right="0.5" top="1.25" bottom="1" header="0.5" footer="0.5"/>
  <pageSetup scale="108" orientation="portrait" r:id="rId1"/>
  <headerFooter alignWithMargins="0">
    <oddHeader>&amp;C&amp;"Segoe UI,Regular"&amp;8Washington State Superintendent of Public Instruction
School Apportionment and Financial Services
Staff Summary Profiles—2019–20 Final</oddHeader>
    <oddFooter>&amp;L&amp;"Segoe UI,Regular"&amp;7See introduction for explanation of column headings, glossary for explanation of terms, and appendix for explanation of duty codes.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46</vt:lpstr>
      <vt:lpstr>'Table 46'!Print_Titles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M. Hauntz</dc:creator>
  <cp:lastModifiedBy>Ross Bunda</cp:lastModifiedBy>
  <cp:lastPrinted>2021-03-15T22:04:36Z</cp:lastPrinted>
  <dcterms:created xsi:type="dcterms:W3CDTF">1997-12-19T03:11:02Z</dcterms:created>
  <dcterms:modified xsi:type="dcterms:W3CDTF">2021-03-15T22:04:46Z</dcterms:modified>
</cp:coreProperties>
</file>