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1516  Exp_Rev_FB by enroll (2)" sheetId="1" r:id="rId1"/>
  </sheets>
  <externalReferences>
    <externalReference r:id="rId2"/>
  </externalReferences>
  <definedNames>
    <definedName name="print" localSheetId="0">'1516  Exp_Rev_FB by enroll (2)'!$B$1:$N$363</definedName>
    <definedName name="_xlnm.Print_Titles" localSheetId="0">'1516  Exp_Rev_FB by enroll (2)'!$1:$4</definedName>
    <definedName name="reportbysize0607" localSheetId="0">'1516  Exp_Rev_FB by enroll (2)'!$A$10:$N$362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2" i="1" l="1"/>
  <c r="N362" i="1" s="1"/>
  <c r="L362" i="1"/>
  <c r="K362" i="1"/>
  <c r="J362" i="1"/>
  <c r="I362" i="1"/>
  <c r="H362" i="1"/>
  <c r="F362" i="1"/>
  <c r="G362" i="1" s="1"/>
  <c r="D362" i="1"/>
  <c r="E362" i="1" s="1"/>
  <c r="C362" i="1"/>
  <c r="A362" i="1"/>
  <c r="A364" i="1" s="1"/>
  <c r="M309" i="1"/>
  <c r="N309" i="1" s="1"/>
  <c r="L309" i="1"/>
  <c r="K309" i="1"/>
  <c r="J309" i="1"/>
  <c r="I309" i="1"/>
  <c r="H309" i="1"/>
  <c r="F309" i="1"/>
  <c r="E309" i="1"/>
  <c r="D309" i="1"/>
  <c r="C309" i="1"/>
  <c r="G309" i="1" s="1"/>
  <c r="A309" i="1"/>
  <c r="N237" i="1"/>
  <c r="M237" i="1"/>
  <c r="L237" i="1"/>
  <c r="K237" i="1"/>
  <c r="J237" i="1"/>
  <c r="I237" i="1"/>
  <c r="H237" i="1"/>
  <c r="F237" i="1"/>
  <c r="G237" i="1" s="1"/>
  <c r="D237" i="1"/>
  <c r="E237" i="1" s="1"/>
  <c r="C237" i="1"/>
  <c r="A237" i="1"/>
  <c r="M182" i="1"/>
  <c r="N182" i="1" s="1"/>
  <c r="L182" i="1"/>
  <c r="K182" i="1"/>
  <c r="J182" i="1"/>
  <c r="I182" i="1"/>
  <c r="H182" i="1"/>
  <c r="F182" i="1"/>
  <c r="D182" i="1"/>
  <c r="C182" i="1"/>
  <c r="E182" i="1" s="1"/>
  <c r="A182" i="1"/>
  <c r="N141" i="1"/>
  <c r="M141" i="1"/>
  <c r="L141" i="1"/>
  <c r="K141" i="1"/>
  <c r="J141" i="1"/>
  <c r="I141" i="1"/>
  <c r="H141" i="1"/>
  <c r="F141" i="1"/>
  <c r="G141" i="1" s="1"/>
  <c r="D141" i="1"/>
  <c r="E141" i="1" s="1"/>
  <c r="C141" i="1"/>
  <c r="A141" i="1"/>
  <c r="M116" i="1"/>
  <c r="N116" i="1" s="1"/>
  <c r="L116" i="1"/>
  <c r="K116" i="1"/>
  <c r="J116" i="1"/>
  <c r="I116" i="1"/>
  <c r="H116" i="1"/>
  <c r="F116" i="1"/>
  <c r="G116" i="1" s="1"/>
  <c r="E116" i="1"/>
  <c r="D116" i="1"/>
  <c r="C116" i="1"/>
  <c r="A116" i="1"/>
  <c r="N79" i="1"/>
  <c r="M79" i="1"/>
  <c r="L79" i="1"/>
  <c r="K79" i="1"/>
  <c r="J79" i="1"/>
  <c r="I79" i="1"/>
  <c r="H79" i="1"/>
  <c r="F79" i="1"/>
  <c r="G79" i="1" s="1"/>
  <c r="D79" i="1"/>
  <c r="E79" i="1" s="1"/>
  <c r="C79" i="1"/>
  <c r="A79" i="1"/>
  <c r="M44" i="1"/>
  <c r="N44" i="1" s="1"/>
  <c r="L44" i="1"/>
  <c r="K44" i="1"/>
  <c r="J44" i="1"/>
  <c r="I44" i="1"/>
  <c r="H44" i="1"/>
  <c r="F44" i="1"/>
  <c r="D44" i="1"/>
  <c r="E44" i="1" s="1"/>
  <c r="C44" i="1"/>
  <c r="C6" i="1" s="1"/>
  <c r="A44" i="1"/>
  <c r="M21" i="1"/>
  <c r="N21" i="1" s="1"/>
  <c r="L21" i="1"/>
  <c r="K21" i="1"/>
  <c r="J21" i="1"/>
  <c r="I21" i="1"/>
  <c r="H21" i="1"/>
  <c r="F21" i="1"/>
  <c r="D21" i="1"/>
  <c r="D6" i="1" s="1"/>
  <c r="E6" i="1" s="1"/>
  <c r="C21" i="1"/>
  <c r="G21" i="1" s="1"/>
  <c r="A21" i="1"/>
  <c r="M6" i="1"/>
  <c r="N6" i="1" s="1"/>
  <c r="L6" i="1"/>
  <c r="K6" i="1"/>
  <c r="J6" i="1"/>
  <c r="I6" i="1"/>
  <c r="H6" i="1"/>
  <c r="F6" i="1" l="1"/>
  <c r="G6" i="1" s="1"/>
  <c r="E21" i="1"/>
  <c r="G44" i="1"/>
  <c r="G182" i="1"/>
</calcChain>
</file>

<file path=xl/sharedStrings.xml><?xml version="1.0" encoding="utf-8"?>
<sst xmlns="http://schemas.openxmlformats.org/spreadsheetml/2006/main" count="658" uniqueCount="638">
  <si>
    <t>Enrollment</t>
  </si>
  <si>
    <t>Expenditures</t>
  </si>
  <si>
    <t>Revenues</t>
  </si>
  <si>
    <t>Fund Balance</t>
  </si>
  <si>
    <t>Hide</t>
  </si>
  <si>
    <t>Total</t>
  </si>
  <si>
    <t>Local</t>
  </si>
  <si>
    <t>Local Support</t>
  </si>
  <si>
    <t>Other</t>
  </si>
  <si>
    <t>Ending Total</t>
  </si>
  <si>
    <t>Tax</t>
  </si>
  <si>
    <t>Non-Tax</t>
  </si>
  <si>
    <t>State</t>
  </si>
  <si>
    <t>Federal</t>
  </si>
  <si>
    <t>Fin Srcs</t>
  </si>
  <si>
    <t>District Name</t>
  </si>
  <si>
    <t>Per Pupil</t>
  </si>
  <si>
    <t>State Total</t>
  </si>
  <si>
    <t>20,000 and Over</t>
  </si>
  <si>
    <t>17001</t>
  </si>
  <si>
    <t>Seattle</t>
  </si>
  <si>
    <t>32081</t>
  </si>
  <si>
    <t>Spokane</t>
  </si>
  <si>
    <t>27010</t>
  </si>
  <si>
    <t>Tacoma</t>
  </si>
  <si>
    <t>17414</t>
  </si>
  <si>
    <t>Lake Washington</t>
  </si>
  <si>
    <t>17415</t>
  </si>
  <si>
    <t>Kent</t>
  </si>
  <si>
    <t>06114</t>
  </si>
  <si>
    <t>Evergreen (Clark)</t>
  </si>
  <si>
    <t>06037</t>
  </si>
  <si>
    <t>Vancouver</t>
  </si>
  <si>
    <t>27003</t>
  </si>
  <si>
    <t>Puyallup</t>
  </si>
  <si>
    <t>17210</t>
  </si>
  <si>
    <t>Federal Way</t>
  </si>
  <si>
    <t>17417</t>
  </si>
  <si>
    <t>Northshore</t>
  </si>
  <si>
    <t>31015</t>
  </si>
  <si>
    <t>Edmonds</t>
  </si>
  <si>
    <t xml:space="preserve"> Subtotal  (11 districts)</t>
  </si>
  <si>
    <t>10,000–19,999</t>
  </si>
  <si>
    <t>17401</t>
  </si>
  <si>
    <t>Highline</t>
  </si>
  <si>
    <t>17405</t>
  </si>
  <si>
    <t>Bellevue</t>
  </si>
  <si>
    <t>31002</t>
  </si>
  <si>
    <t>Everett</t>
  </si>
  <si>
    <t>27403</t>
  </si>
  <si>
    <t>Bethel</t>
  </si>
  <si>
    <t>17411</t>
  </si>
  <si>
    <t>Issaquah</t>
  </si>
  <si>
    <t>03017</t>
  </si>
  <si>
    <t>Kennewick</t>
  </si>
  <si>
    <t>11001</t>
  </si>
  <si>
    <t>Pasco</t>
  </si>
  <si>
    <t>39007</t>
  </si>
  <si>
    <t>Yakima</t>
  </si>
  <si>
    <t>17408</t>
  </si>
  <si>
    <t>Auburn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</si>
  <si>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</si>
  <si>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</si>
  <si>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</si>
  <si>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</si>
  <si>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</si>
  <si>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</si>
  <si>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</si>
  <si>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</si>
  <si>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06119</t>
  </si>
  <si>
    <t>Battle Ground</t>
  </si>
  <si>
    <t>03400</t>
  </si>
  <si>
    <t>Richland</t>
  </si>
  <si>
    <t>27400</t>
  </si>
  <si>
    <t>Clover Park</t>
  </si>
  <si>
    <t>18401</t>
  </si>
  <si>
    <t>Central Kitsap</t>
  </si>
  <si>
    <t>31025</t>
  </si>
  <si>
    <t>Marysville</t>
  </si>
  <si>
    <t>37501</t>
  </si>
  <si>
    <t>Bellingham</t>
  </si>
  <si>
    <t xml:space="preserve"> Subtotal  (19 districts)</t>
  </si>
  <si>
    <t>5,000–9,999</t>
  </si>
  <si>
    <t>31201</t>
  </si>
  <si>
    <t>Snohomish</t>
  </si>
  <si>
    <t>34111</t>
  </si>
  <si>
    <t>Olympia</t>
  </si>
  <si>
    <t>18402</t>
  </si>
  <si>
    <t>South Kitsap</t>
  </si>
  <si>
    <t>32354</t>
  </si>
  <si>
    <t>Mead</t>
  </si>
  <si>
    <t>17412</t>
  </si>
  <si>
    <t>Shoreline</t>
  </si>
  <si>
    <t>27320</t>
  </si>
  <si>
    <t>Sumner</t>
  </si>
  <si>
    <t>27401</t>
  </si>
  <si>
    <t>Peninsula</t>
  </si>
  <si>
    <t>5,000–9,999 (cont.)</t>
  </si>
  <si>
    <t>13161</t>
  </si>
  <si>
    <t>Moses Lake</t>
  </si>
  <si>
    <t>31004</t>
  </si>
  <si>
    <t>Lake Stevens</t>
  </si>
  <si>
    <t>04246</t>
  </si>
  <si>
    <t>Wenatchee</t>
  </si>
  <si>
    <t>17409</t>
  </si>
  <si>
    <t>Tahoma</t>
  </si>
  <si>
    <t>27402</t>
  </si>
  <si>
    <t>Franklin Pierce</t>
  </si>
  <si>
    <t>34033</t>
  </si>
  <si>
    <t>Tumwater</t>
  </si>
  <si>
    <t>29320</t>
  </si>
  <si>
    <t>Mount Vernon</t>
  </si>
  <si>
    <t>08122</t>
  </si>
  <si>
    <t>Longview</t>
  </si>
  <si>
    <t>39201</t>
  </si>
  <si>
    <t>Sunnyside</t>
  </si>
  <si>
    <t>31103</t>
  </si>
  <si>
    <t>Monroe</t>
  </si>
  <si>
    <t>06117</t>
  </si>
  <si>
    <t>Camas</t>
  </si>
  <si>
    <t>17410</t>
  </si>
  <si>
    <t>Snoqualmie Valley</t>
  </si>
  <si>
    <t>18400</t>
  </si>
  <si>
    <t>North Kitsap</t>
  </si>
  <si>
    <t>36140</t>
  </si>
  <si>
    <t>Walla Walla</t>
  </si>
  <si>
    <t>09206</t>
  </si>
  <si>
    <t>Eastmont</t>
  </si>
  <si>
    <t>15201</t>
  </si>
  <si>
    <t>Oak Harbor</t>
  </si>
  <si>
    <t>34002</t>
  </si>
  <si>
    <t>Yelm</t>
  </si>
  <si>
    <t>27083</t>
  </si>
  <si>
    <t>University Place</t>
  </si>
  <si>
    <t>31016</t>
  </si>
  <si>
    <t>Arlington</t>
  </si>
  <si>
    <t>18100</t>
  </si>
  <si>
    <t>Bremerton</t>
  </si>
  <si>
    <t>24019</t>
  </si>
  <si>
    <t>Omak</t>
  </si>
  <si>
    <t xml:space="preserve"> Subtotal  (28 districts)</t>
  </si>
  <si>
    <t>3,000–4,999</t>
  </si>
  <si>
    <t>39208</t>
  </si>
  <si>
    <t>West Valley (Yakima)</t>
  </si>
  <si>
    <t>08458</t>
  </si>
  <si>
    <t>Kelso</t>
  </si>
  <si>
    <t>37502</t>
  </si>
  <si>
    <t>Ferndale</t>
  </si>
  <si>
    <t>32360</t>
  </si>
  <si>
    <t>Cheney</t>
  </si>
  <si>
    <t>31401</t>
  </si>
  <si>
    <t>Stanwood-Camano</t>
  </si>
  <si>
    <t>23309</t>
  </si>
  <si>
    <t>Shelton</t>
  </si>
  <si>
    <t>17400</t>
  </si>
  <si>
    <t>Mercer Island</t>
  </si>
  <si>
    <t>01147</t>
  </si>
  <si>
    <t>Othello</t>
  </si>
  <si>
    <t>32361</t>
  </si>
  <si>
    <t>East Valley (Spokane)</t>
  </si>
  <si>
    <t>29101</t>
  </si>
  <si>
    <t>Sedro-Woolley</t>
  </si>
  <si>
    <t>39202</t>
  </si>
  <si>
    <t>Toppenish</t>
  </si>
  <si>
    <t>17216</t>
  </si>
  <si>
    <t>Enumclaw</t>
  </si>
  <si>
    <t>05121</t>
  </si>
  <si>
    <t>Port Angeles</t>
  </si>
  <si>
    <t>18303</t>
  </si>
  <si>
    <t>Bainbridge</t>
  </si>
  <si>
    <t>32363</t>
  </si>
  <si>
    <t>West Valley (Spokane)</t>
  </si>
  <si>
    <t>39200</t>
  </si>
  <si>
    <t>Grandview</t>
  </si>
  <si>
    <t>29100</t>
  </si>
  <si>
    <t>Burlington-Edison</t>
  </si>
  <si>
    <t>27417</t>
  </si>
  <si>
    <t>Fife</t>
  </si>
  <si>
    <t>21401</t>
  </si>
  <si>
    <t>Centralia</t>
  </si>
  <si>
    <t>39119</t>
  </si>
  <si>
    <t>Selah</t>
  </si>
  <si>
    <t>3,000–4,999 (cont.)</t>
  </si>
  <si>
    <t>27416</t>
  </si>
  <si>
    <t>White River</t>
  </si>
  <si>
    <t>39207</t>
  </si>
  <si>
    <t>Wapato</t>
  </si>
  <si>
    <t>14005</t>
  </si>
  <si>
    <t>Aberdeen</t>
  </si>
  <si>
    <t>19401</t>
  </si>
  <si>
    <t>Ellensburg</t>
  </si>
  <si>
    <t>17407</t>
  </si>
  <si>
    <t>Riverview</t>
  </si>
  <si>
    <t>06112</t>
  </si>
  <si>
    <t>Washougal</t>
  </si>
  <si>
    <t>39090</t>
  </si>
  <si>
    <t>East Valley (Yakima)</t>
  </si>
  <si>
    <t>27001</t>
  </si>
  <si>
    <t>Steilacoom</t>
  </si>
  <si>
    <t>37504</t>
  </si>
  <si>
    <t>Lynden</t>
  </si>
  <si>
    <t>21302</t>
  </si>
  <si>
    <t>Chehalis</t>
  </si>
  <si>
    <t xml:space="preserve"> Subtotal  (30 districts)</t>
  </si>
  <si>
    <t>2,000–2,999</t>
  </si>
  <si>
    <t>17406</t>
  </si>
  <si>
    <t>Tukwila</t>
  </si>
  <si>
    <t>05402</t>
  </si>
  <si>
    <t>Quillayute Valley</t>
  </si>
  <si>
    <t>13144</t>
  </si>
  <si>
    <t>Quincy</t>
  </si>
  <si>
    <t>05323</t>
  </si>
  <si>
    <t>Sequim</t>
  </si>
  <si>
    <t>03116</t>
  </si>
  <si>
    <t>Prosser</t>
  </si>
  <si>
    <t>29103</t>
  </si>
  <si>
    <t>Anacortes</t>
  </si>
  <si>
    <t>38267</t>
  </si>
  <si>
    <t>Pullman</t>
  </si>
  <si>
    <t>02250</t>
  </si>
  <si>
    <t>Clarkston</t>
  </si>
  <si>
    <t>27344</t>
  </si>
  <si>
    <t>Orting</t>
  </si>
  <si>
    <t>32414</t>
  </si>
  <si>
    <t>Deer Park</t>
  </si>
  <si>
    <t>06122</t>
  </si>
  <si>
    <t>Ridgefield</t>
  </si>
  <si>
    <t>13165</t>
  </si>
  <si>
    <t>Ephrata</t>
  </si>
  <si>
    <t>08404</t>
  </si>
  <si>
    <t>Woodland</t>
  </si>
  <si>
    <t>13073</t>
  </si>
  <si>
    <t>Wahluke</t>
  </si>
  <si>
    <t>31306</t>
  </si>
  <si>
    <t>Lakewood</t>
  </si>
  <si>
    <t>34401</t>
  </si>
  <si>
    <t>Rochester</t>
  </si>
  <si>
    <t>23403</t>
  </si>
  <si>
    <t>North Mason</t>
  </si>
  <si>
    <t>37503</t>
  </si>
  <si>
    <t>Blaine</t>
  </si>
  <si>
    <t>31332</t>
  </si>
  <si>
    <t>Granite Falls</t>
  </si>
  <si>
    <t>11051</t>
  </si>
  <si>
    <t>North Franklin</t>
  </si>
  <si>
    <t>31311</t>
  </si>
  <si>
    <t>Sultan</t>
  </si>
  <si>
    <t xml:space="preserve"> Subtotal  (21 districts)</t>
  </si>
  <si>
    <t>1,000–1,999</t>
  </si>
  <si>
    <t>27404</t>
  </si>
  <si>
    <t>Eatonville</t>
  </si>
  <si>
    <t>37507</t>
  </si>
  <si>
    <t>Mount Baker</t>
  </si>
  <si>
    <t>32326</t>
  </si>
  <si>
    <t>Medical Lake</t>
  </si>
  <si>
    <t>33115</t>
  </si>
  <si>
    <t>Colville</t>
  </si>
  <si>
    <t>06098</t>
  </si>
  <si>
    <t>Hockinson</t>
  </si>
  <si>
    <t>37505</t>
  </si>
  <si>
    <t>Meridian</t>
  </si>
  <si>
    <t>13160</t>
  </si>
  <si>
    <t>Royal</t>
  </si>
  <si>
    <t>14028</t>
  </si>
  <si>
    <t>Hoquiam</t>
  </si>
  <si>
    <t>1,000–1,999 (cont.)</t>
  </si>
  <si>
    <t>37506</t>
  </si>
  <si>
    <t>Nooksack Valley</t>
  </si>
  <si>
    <t>06101</t>
  </si>
  <si>
    <t>La Center</t>
  </si>
  <si>
    <t>04222</t>
  </si>
  <si>
    <t>Cashmere</t>
  </si>
  <si>
    <t>17402</t>
  </si>
  <si>
    <t>Vashon Island</t>
  </si>
  <si>
    <t>39204</t>
  </si>
  <si>
    <t>Granger</t>
  </si>
  <si>
    <t>27343</t>
  </si>
  <si>
    <t>Dieringer</t>
  </si>
  <si>
    <t>32416</t>
  </si>
  <si>
    <t>Riverside</t>
  </si>
  <si>
    <t>03052</t>
  </si>
  <si>
    <t>Kiona-Benton</t>
  </si>
  <si>
    <t>04129</t>
  </si>
  <si>
    <t>Lake Chelan</t>
  </si>
  <si>
    <t>14068</t>
  </si>
  <si>
    <t>Elma</t>
  </si>
  <si>
    <t>32325</t>
  </si>
  <si>
    <t>Nine Mile Falls</t>
  </si>
  <si>
    <t>15206</t>
  </si>
  <si>
    <t>South Whidbey</t>
  </si>
  <si>
    <t>14066</t>
  </si>
  <si>
    <t>Montesano</t>
  </si>
  <si>
    <t>04228</t>
  </si>
  <si>
    <t>Cascade</t>
  </si>
  <si>
    <t>39205</t>
  </si>
  <si>
    <t>Zillah</t>
  </si>
  <si>
    <t>39003</t>
  </si>
  <si>
    <t>Naches Valley</t>
  </si>
  <si>
    <t>20405</t>
  </si>
  <si>
    <t>White Salmon</t>
  </si>
  <si>
    <t>08401</t>
  </si>
  <si>
    <t>Castle Rock</t>
  </si>
  <si>
    <t>36250</t>
  </si>
  <si>
    <t>College Place</t>
  </si>
  <si>
    <t>34402</t>
  </si>
  <si>
    <t>Tenino</t>
  </si>
  <si>
    <t>39203</t>
  </si>
  <si>
    <t>Highland</t>
  </si>
  <si>
    <t>16050</t>
  </si>
  <si>
    <t>Port Townsend</t>
  </si>
  <si>
    <t>24105</t>
  </si>
  <si>
    <t>Okanogan</t>
  </si>
  <si>
    <t>24404</t>
  </si>
  <si>
    <t>Tonasket</t>
  </si>
  <si>
    <t>26056</t>
  </si>
  <si>
    <t>Newport</t>
  </si>
  <si>
    <t>16049</t>
  </si>
  <si>
    <t>Chimacum</t>
  </si>
  <si>
    <t xml:space="preserve"> Subtotal  (34 districts)</t>
  </si>
  <si>
    <t>500–999</t>
  </si>
  <si>
    <t>25101</t>
  </si>
  <si>
    <t>Ocean Beach</t>
  </si>
  <si>
    <t>13146</t>
  </si>
  <si>
    <t>Warden</t>
  </si>
  <si>
    <t>24111</t>
  </si>
  <si>
    <t>Brewster</t>
  </si>
  <si>
    <t>15204</t>
  </si>
  <si>
    <t>Coupeville</t>
  </si>
  <si>
    <t>39120</t>
  </si>
  <si>
    <t>Mabton</t>
  </si>
  <si>
    <t>33207</t>
  </si>
  <si>
    <t>Mary Walker</t>
  </si>
  <si>
    <t>39209</t>
  </si>
  <si>
    <t>Mount Adams</t>
  </si>
  <si>
    <t>08402</t>
  </si>
  <si>
    <t>Kalama</t>
  </si>
  <si>
    <t>20404</t>
  </si>
  <si>
    <t>Goldendale</t>
  </si>
  <si>
    <t>19404</t>
  </si>
  <si>
    <t>Cle Elum-Roslyn</t>
  </si>
  <si>
    <t>03053</t>
  </si>
  <si>
    <t>Finley</t>
  </si>
  <si>
    <t>33212</t>
  </si>
  <si>
    <t>Kettle Falls</t>
  </si>
  <si>
    <t>30303</t>
  </si>
  <si>
    <t>Stevenson-Carson</t>
  </si>
  <si>
    <t>32358</t>
  </si>
  <si>
    <t>Freeman</t>
  </si>
  <si>
    <t>500–999 (cont.)</t>
  </si>
  <si>
    <t>09075</t>
  </si>
  <si>
    <t>Bridgeport</t>
  </si>
  <si>
    <t>33036</t>
  </si>
  <si>
    <t>Chewelah</t>
  </si>
  <si>
    <t>36400</t>
  </si>
  <si>
    <t>Columbia (Walla Walla)</t>
  </si>
  <si>
    <t>34307</t>
  </si>
  <si>
    <t>Rainier</t>
  </si>
  <si>
    <t>28137</t>
  </si>
  <si>
    <t>Orcas Island</t>
  </si>
  <si>
    <t>28149</t>
  </si>
  <si>
    <t>San Juan Island</t>
  </si>
  <si>
    <t>21014</t>
  </si>
  <si>
    <t>Napavine</t>
  </si>
  <si>
    <t>21300</t>
  </si>
  <si>
    <t>Onalaska</t>
  </si>
  <si>
    <t>21237</t>
  </si>
  <si>
    <t>Toledo</t>
  </si>
  <si>
    <t>33070</t>
  </si>
  <si>
    <t>Valley</t>
  </si>
  <si>
    <t>13301</t>
  </si>
  <si>
    <t>Grand Coulee Dam</t>
  </si>
  <si>
    <t>23402</t>
  </si>
  <si>
    <t>Pioneer</t>
  </si>
  <si>
    <t>14064</t>
  </si>
  <si>
    <t>North Beach</t>
  </si>
  <si>
    <t>04019</t>
  </si>
  <si>
    <t>Manson</t>
  </si>
  <si>
    <t>21232</t>
  </si>
  <si>
    <t>Winlock</t>
  </si>
  <si>
    <t>39002</t>
  </si>
  <si>
    <t>Union Gap</t>
  </si>
  <si>
    <t>02420</t>
  </si>
  <si>
    <t>Asotin</t>
  </si>
  <si>
    <t>19403</t>
  </si>
  <si>
    <t>Kittitas</t>
  </si>
  <si>
    <t>08130</t>
  </si>
  <si>
    <t>Toutle Lake</t>
  </si>
  <si>
    <t>34324</t>
  </si>
  <si>
    <t>Griffin</t>
  </si>
  <si>
    <t>25118</t>
  </si>
  <si>
    <t>South Bend</t>
  </si>
  <si>
    <t>14172</t>
  </si>
  <si>
    <t>Ocosta</t>
  </si>
  <si>
    <t>25116</t>
  </si>
  <si>
    <t>Raymond</t>
  </si>
  <si>
    <t>29311</t>
  </si>
  <si>
    <t>La Conner</t>
  </si>
  <si>
    <t>21226</t>
  </si>
  <si>
    <t>Adna</t>
  </si>
  <si>
    <t>22207</t>
  </si>
  <si>
    <t>Davenport</t>
  </si>
  <si>
    <t>38300</t>
  </si>
  <si>
    <t>Colfax</t>
  </si>
  <si>
    <t>24350</t>
  </si>
  <si>
    <t>Methow Valley</t>
  </si>
  <si>
    <t>16048</t>
  </si>
  <si>
    <t>Quilcene</t>
  </si>
  <si>
    <t>24410</t>
  </si>
  <si>
    <t>Oroville</t>
  </si>
  <si>
    <t>22009</t>
  </si>
  <si>
    <t>Reardan</t>
  </si>
  <si>
    <t>29011</t>
  </si>
  <si>
    <t>Concrete</t>
  </si>
  <si>
    <t>21206</t>
  </si>
  <si>
    <t>Mossyrock</t>
  </si>
  <si>
    <t>13156</t>
  </si>
  <si>
    <t>Soap Lake</t>
  </si>
  <si>
    <t xml:space="preserve"> Subtotal  (48 districts)</t>
  </si>
  <si>
    <t>100–499</t>
  </si>
  <si>
    <t>05401</t>
  </si>
  <si>
    <t>Cape Flattery</t>
  </si>
  <si>
    <t>35200</t>
  </si>
  <si>
    <t>Wahkiakum</t>
  </si>
  <si>
    <t>32362</t>
  </si>
  <si>
    <t>Liberty</t>
  </si>
  <si>
    <t>33049</t>
  </si>
  <si>
    <t>Wellpinit</t>
  </si>
  <si>
    <t>21303</t>
  </si>
  <si>
    <t>White Pass</t>
  </si>
  <si>
    <t>25155</t>
  </si>
  <si>
    <t>Naselle-Grays River</t>
  </si>
  <si>
    <t>29317</t>
  </si>
  <si>
    <t>Conway</t>
  </si>
  <si>
    <t>17903</t>
  </si>
  <si>
    <t>Muckleshoot Tribal</t>
  </si>
  <si>
    <t>31330</t>
  </si>
  <si>
    <t>Darrington</t>
  </si>
  <si>
    <t>07002</t>
  </si>
  <si>
    <t>Dayton</t>
  </si>
  <si>
    <t>100–499 (cont.)</t>
  </si>
  <si>
    <t>12110</t>
  </si>
  <si>
    <t>Pomeroy</t>
  </si>
  <si>
    <t>01160</t>
  </si>
  <si>
    <t>Ritzville</t>
  </si>
  <si>
    <t>36402</t>
  </si>
  <si>
    <t>Prescott</t>
  </si>
  <si>
    <t>04127</t>
  </si>
  <si>
    <t>Entiat</t>
  </si>
  <si>
    <t>10309</t>
  </si>
  <si>
    <t>Republic</t>
  </si>
  <si>
    <t>25160</t>
  </si>
  <si>
    <t>Willapa Valley</t>
  </si>
  <si>
    <t>21214</t>
  </si>
  <si>
    <t>Morton</t>
  </si>
  <si>
    <t>23404</t>
  </si>
  <si>
    <t>Hood Canal</t>
  </si>
  <si>
    <t>14065</t>
  </si>
  <si>
    <t>McCleary</t>
  </si>
  <si>
    <t>37903</t>
  </si>
  <si>
    <t>Lummi Tribal</t>
  </si>
  <si>
    <t>24122</t>
  </si>
  <si>
    <t>Pateros</t>
  </si>
  <si>
    <t>05313</t>
  </si>
  <si>
    <t>Crescent</t>
  </si>
  <si>
    <t>36401</t>
  </si>
  <si>
    <t>Waitsburg</t>
  </si>
  <si>
    <t>21301</t>
  </si>
  <si>
    <t>Pe Ell</t>
  </si>
  <si>
    <t>22200</t>
  </si>
  <si>
    <t>Wilbur</t>
  </si>
  <si>
    <t>09209</t>
  </si>
  <si>
    <t>Waterville</t>
  </si>
  <si>
    <t>26070</t>
  </si>
  <si>
    <t>Selkirk</t>
  </si>
  <si>
    <t>20406</t>
  </si>
  <si>
    <t>Lyle</t>
  </si>
  <si>
    <t>26059</t>
  </si>
  <si>
    <t>Cusick</t>
  </si>
  <si>
    <t>28144</t>
  </si>
  <si>
    <t>Lopez Island</t>
  </si>
  <si>
    <t>22105</t>
  </si>
  <si>
    <t>Odessa</t>
  </si>
  <si>
    <t>14400</t>
  </si>
  <si>
    <t>Oakville</t>
  </si>
  <si>
    <t>36300</t>
  </si>
  <si>
    <t>Touchet</t>
  </si>
  <si>
    <t>23054</t>
  </si>
  <si>
    <t>Grapeview</t>
  </si>
  <si>
    <t>20400</t>
  </si>
  <si>
    <t>Trout Lake</t>
  </si>
  <si>
    <t>33211</t>
  </si>
  <si>
    <t>Northport</t>
  </si>
  <si>
    <t>10070</t>
  </si>
  <si>
    <t>Inchelium</t>
  </si>
  <si>
    <t>38265</t>
  </si>
  <si>
    <t>Tekoa</t>
  </si>
  <si>
    <t>13151</t>
  </si>
  <si>
    <t>Coulee-Hartline</t>
  </si>
  <si>
    <t>33183</t>
  </si>
  <si>
    <t>Loon Lake</t>
  </si>
  <si>
    <t>01158</t>
  </si>
  <si>
    <t>Lind</t>
  </si>
  <si>
    <t>23042</t>
  </si>
  <si>
    <t>Southside</t>
  </si>
  <si>
    <t>14077</t>
  </si>
  <si>
    <t>Taholah</t>
  </si>
  <si>
    <t>38301</t>
  </si>
  <si>
    <t>Palouse</t>
  </si>
  <si>
    <t>38322</t>
  </si>
  <si>
    <t>St. John</t>
  </si>
  <si>
    <t>38320</t>
  </si>
  <si>
    <t>Rosalia</t>
  </si>
  <si>
    <t>10050</t>
  </si>
  <si>
    <t>Curlew</t>
  </si>
  <si>
    <t>27019</t>
  </si>
  <si>
    <t>Carbonado</t>
  </si>
  <si>
    <t>14097</t>
  </si>
  <si>
    <t>Lake Quinault</t>
  </si>
  <si>
    <t>06103</t>
  </si>
  <si>
    <t>Green Mountain</t>
  </si>
  <si>
    <t>33206</t>
  </si>
  <si>
    <t>Columbia (Stevens)</t>
  </si>
  <si>
    <t>23311</t>
  </si>
  <si>
    <t>Mary M. Knight</t>
  </si>
  <si>
    <t>09013</t>
  </si>
  <si>
    <t>Orondo</t>
  </si>
  <si>
    <t>13167</t>
  </si>
  <si>
    <t>Wilson Creek</t>
  </si>
  <si>
    <t>14117</t>
  </si>
  <si>
    <t>Wishkah Valley</t>
  </si>
  <si>
    <t>14099</t>
  </si>
  <si>
    <t>Cosmopolis</t>
  </si>
  <si>
    <t>38306</t>
  </si>
  <si>
    <t>Colton</t>
  </si>
  <si>
    <t>03050</t>
  </si>
  <si>
    <t>Paterson</t>
  </si>
  <si>
    <t>19400</t>
  </si>
  <si>
    <t>Thorp</t>
  </si>
  <si>
    <t>24014</t>
  </si>
  <si>
    <t>Nespelem</t>
  </si>
  <si>
    <t>38302</t>
  </si>
  <si>
    <t>Garfield</t>
  </si>
  <si>
    <t>19028</t>
  </si>
  <si>
    <t>Easton</t>
  </si>
  <si>
    <t xml:space="preserve"> Subtotal  (62 districts)</t>
  </si>
  <si>
    <t>Under 100</t>
  </si>
  <si>
    <t>38324</t>
  </si>
  <si>
    <t>Oakesdale</t>
  </si>
  <si>
    <t>22204</t>
  </si>
  <si>
    <t>Harrington</t>
  </si>
  <si>
    <t>09207</t>
  </si>
  <si>
    <t>Mansfield</t>
  </si>
  <si>
    <t>21234</t>
  </si>
  <si>
    <t>Boistfort</t>
  </si>
  <si>
    <t>22073</t>
  </si>
  <si>
    <t>Creston</t>
  </si>
  <si>
    <t>38308</t>
  </si>
  <si>
    <t>Endicott</t>
  </si>
  <si>
    <t>20203</t>
  </si>
  <si>
    <t>Bickleton</t>
  </si>
  <si>
    <t>20215</t>
  </si>
  <si>
    <t>Centerville</t>
  </si>
  <si>
    <t>18902</t>
  </si>
  <si>
    <t>Suquamish Tribal</t>
  </si>
  <si>
    <t>20094</t>
  </si>
  <si>
    <t>Wishram</t>
  </si>
  <si>
    <t>32123</t>
  </si>
  <si>
    <t>Orchard Prairie</t>
  </si>
  <si>
    <t>30002</t>
  </si>
  <si>
    <t>Skamania</t>
  </si>
  <si>
    <t>22017</t>
  </si>
  <si>
    <t>Almira</t>
  </si>
  <si>
    <t>10065</t>
  </si>
  <si>
    <t>Orient</t>
  </si>
  <si>
    <t>20402</t>
  </si>
  <si>
    <t>Klickitat</t>
  </si>
  <si>
    <t>38126</t>
  </si>
  <si>
    <t>Lacrosse</t>
  </si>
  <si>
    <t>14104</t>
  </si>
  <si>
    <t>Satsop</t>
  </si>
  <si>
    <t>20401</t>
  </si>
  <si>
    <t>Glenwood</t>
  </si>
  <si>
    <t>25200</t>
  </si>
  <si>
    <t>North River</t>
  </si>
  <si>
    <t>33202</t>
  </si>
  <si>
    <t>Summit Valley</t>
  </si>
  <si>
    <t>22008</t>
  </si>
  <si>
    <t>Sprague</t>
  </si>
  <si>
    <t>30029</t>
  </si>
  <si>
    <t>Mount Pleasant</t>
  </si>
  <si>
    <t>16046</t>
  </si>
  <si>
    <t>Brinnon</t>
  </si>
  <si>
    <t>21036</t>
  </si>
  <si>
    <t>Evaline</t>
  </si>
  <si>
    <t>11056</t>
  </si>
  <si>
    <t>Kahlotus</t>
  </si>
  <si>
    <t>01109</t>
  </si>
  <si>
    <t>Washtucna</t>
  </si>
  <si>
    <t>17404</t>
  </si>
  <si>
    <t>Skykomish</t>
  </si>
  <si>
    <t>32312</t>
  </si>
  <si>
    <t>Great Northern</t>
  </si>
  <si>
    <t>33030</t>
  </si>
  <si>
    <t>Onion Creek</t>
  </si>
  <si>
    <t>31063</t>
  </si>
  <si>
    <t>Index</t>
  </si>
  <si>
    <t>38304</t>
  </si>
  <si>
    <t>Steptoe</t>
  </si>
  <si>
    <t>09102</t>
  </si>
  <si>
    <t>Palisades</t>
  </si>
  <si>
    <t>19007</t>
  </si>
  <si>
    <t>Damman</t>
  </si>
  <si>
    <t>38264</t>
  </si>
  <si>
    <t>Lamont</t>
  </si>
  <si>
    <t>Under 100 (cont.)</t>
  </si>
  <si>
    <t>36101</t>
  </si>
  <si>
    <t>Dixie</t>
  </si>
  <si>
    <t>07035</t>
  </si>
  <si>
    <t>Starbuck</t>
  </si>
  <si>
    <t>10003</t>
  </si>
  <si>
    <t>Keller</t>
  </si>
  <si>
    <t>33205</t>
  </si>
  <si>
    <t>Evergreen (Stevens)</t>
  </si>
  <si>
    <t>20403</t>
  </si>
  <si>
    <t>Roosevelt</t>
  </si>
  <si>
    <t>30031</t>
  </si>
  <si>
    <t>Mill A</t>
  </si>
  <si>
    <t>16020</t>
  </si>
  <si>
    <t>Queets-Clearwater</t>
  </si>
  <si>
    <t>01122</t>
  </si>
  <si>
    <t>Benge</t>
  </si>
  <si>
    <t>28010</t>
  </si>
  <si>
    <t>Shaw Island</t>
  </si>
  <si>
    <t>11054</t>
  </si>
  <si>
    <t>Star</t>
  </si>
  <si>
    <t>04069</t>
  </si>
  <si>
    <t>Stehekin</t>
  </si>
  <si>
    <t xml:space="preserve"> Subtotal  (45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</si>
</sst>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4" fontId="1" fillId="0" borderId="4" xfId="0" applyNumberFormat="1" applyFont="1" applyFill="1" applyBorder="1" applyAlignment="1">
      <alignment horizontal="centerContinuous"/>
    </xf>
    <xf numFmtId="40" fontId="1" fillId="0" borderId="5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0" fontId="4" fillId="0" borderId="8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/>
    <xf numFmtId="4" fontId="4" fillId="0" borderId="8" xfId="1" applyNumberFormat="1" applyFont="1" applyFill="1" applyBorder="1"/>
    <xf numFmtId="0" fontId="6" fillId="0" borderId="0" xfId="0" applyNumberFormat="1" applyFont="1" applyFill="1" applyBorder="1"/>
    <xf numFmtId="0" fontId="4" fillId="0" borderId="9" xfId="0" applyNumberFormat="1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/>
    <xf numFmtId="0" fontId="0" fillId="0" borderId="0" xfId="0" applyBorder="1"/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0" fontId="6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9" xfId="0" applyNumberFormat="1" applyFont="1" applyFill="1" applyBorder="1"/>
    <xf numFmtId="4" fontId="6" fillId="0" borderId="0" xfId="1" applyNumberFormat="1" applyFont="1" applyFill="1" applyBorder="1"/>
    <xf numFmtId="3" fontId="6" fillId="0" borderId="0" xfId="1" applyNumberFormat="1" applyFont="1" applyFill="1" applyBorder="1"/>
    <xf numFmtId="4" fontId="6" fillId="0" borderId="8" xfId="1" applyNumberFormat="1" applyFont="1" applyFill="1" applyBorder="1"/>
    <xf numFmtId="3" fontId="6" fillId="0" borderId="0" xfId="1" applyNumberFormat="1" applyFont="1" applyFill="1" applyBorder="1" applyAlignment="1">
      <alignment horizontal="right"/>
    </xf>
    <xf numFmtId="4" fontId="6" fillId="0" borderId="8" xfId="1" applyNumberFormat="1" applyFont="1" applyFill="1" applyBorder="1" applyAlignment="1">
      <alignment horizontal="right"/>
    </xf>
    <xf numFmtId="3" fontId="4" fillId="0" borderId="9" xfId="0" applyNumberFormat="1" applyFont="1" applyFill="1" applyBorder="1"/>
    <xf numFmtId="4" fontId="4" fillId="0" borderId="0" xfId="1" applyNumberFormat="1" applyFont="1" applyFill="1" applyBorder="1"/>
    <xf numFmtId="3" fontId="4" fillId="0" borderId="0" xfId="1" applyNumberFormat="1" applyFont="1" applyFill="1" applyBorder="1"/>
    <xf numFmtId="0" fontId="4" fillId="0" borderId="0" xfId="0" applyFont="1" applyFill="1" applyBorder="1"/>
    <xf numFmtId="4" fontId="7" fillId="0" borderId="0" xfId="0" applyNumberFormat="1" applyFont="1" applyFill="1" applyBorder="1"/>
    <xf numFmtId="3" fontId="7" fillId="0" borderId="0" xfId="0" applyNumberFormat="1" applyFont="1" applyFill="1" applyBorder="1"/>
    <xf numFmtId="3" fontId="6" fillId="0" borderId="0" xfId="0" quotePrefix="1" applyNumberFormat="1" applyFont="1" applyFill="1" applyBorder="1"/>
    <xf numFmtId="4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4" fontId="4" fillId="0" borderId="8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Fill="1"/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6" fillId="0" borderId="9" xfId="0" applyFont="1" applyFill="1" applyBorder="1"/>
    <xf numFmtId="3" fontId="6" fillId="0" borderId="6" xfId="0" applyNumberFormat="1" applyFont="1" applyFill="1" applyBorder="1"/>
    <xf numFmtId="3" fontId="4" fillId="0" borderId="6" xfId="0" applyNumberFormat="1" applyFont="1" applyFill="1" applyBorder="1"/>
    <xf numFmtId="3" fontId="0" fillId="0" borderId="0" xfId="0" applyNumberFormat="1" applyBorder="1"/>
    <xf numFmtId="3" fontId="0" fillId="0" borderId="0" xfId="0" applyNumberFormat="1" applyBorder="1" applyAlignment="1"/>
    <xf numFmtId="0" fontId="0" fillId="0" borderId="0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%231%201516%20Exp_Rev_FB%20per%20pupil-RG%20-%20Fund%20Bal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6  Exp_Rev_FB by enroll (2)"/>
      <sheetName val="1516  Exp_Rev_FB by enroll"/>
      <sheetName val="Exp_Rev_FB by County 1516 (2)"/>
      <sheetName val="Exp_Rev_FB by County 1516"/>
      <sheetName val="Exp_Rev_FB by County 1415"/>
      <sheetName val="Exp_Rev_FB by County 1314"/>
      <sheetName val="Exp_Rev_FB by County 1213"/>
      <sheetName val="report comparison verify"/>
      <sheetName val="1516 enrollment_Rev_Exp by size"/>
      <sheetName val="Master 1516"/>
      <sheetName val="Master by county 1516"/>
      <sheetName val="Master by county 1415"/>
      <sheetName val="Master by county 1314"/>
      <sheetName val="Master by county 1213"/>
      <sheetName val="Master 1415"/>
      <sheetName val="Master 1314"/>
      <sheetName val="Master 1213"/>
      <sheetName val="1415 Access"/>
      <sheetName val="1314 Access"/>
      <sheetName val="1213 Access"/>
      <sheetName val="1516 Access"/>
      <sheetName val="1415  Exp_Rev_FB by enroll"/>
      <sheetName val="1314  Exp_Rev_FB by enroll"/>
      <sheetName val="1213  Exp_Rev_FB by enroll"/>
      <sheetName val="1415 enrollment_Rev_Exp by size"/>
      <sheetName val="1314 enrollment_Rev_Exp by size"/>
      <sheetName val="1213 enrollment_Rev_Exp by size"/>
      <sheetName val="2013-14 Enrollment"/>
      <sheetName val="2012-13 Enrollment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>
            <v>2174.7528359867147</v>
          </cell>
          <cell r="AM7">
            <v>332.68001835876487</v>
          </cell>
          <cell r="BM7">
            <v>8243.7126201991505</v>
          </cell>
          <cell r="DZ7">
            <v>872.88586957062762</v>
          </cell>
          <cell r="EZ7">
            <v>129.60217799842505</v>
          </cell>
        </row>
        <row r="23">
          <cell r="O23">
            <v>2536.91278417388</v>
          </cell>
          <cell r="AM23">
            <v>347.7561436501943</v>
          </cell>
          <cell r="BM23">
            <v>8091.47959842003</v>
          </cell>
          <cell r="DZ23">
            <v>849.87024885774088</v>
          </cell>
          <cell r="EZ23">
            <v>222.81787539365126</v>
          </cell>
        </row>
        <row r="43">
          <cell r="O43">
            <v>2127.6717724655591</v>
          </cell>
          <cell r="AM43">
            <v>373.22609799985474</v>
          </cell>
          <cell r="BM43">
            <v>8186.3294147271918</v>
          </cell>
          <cell r="DZ43">
            <v>870.62118161088188</v>
          </cell>
          <cell r="EZ43">
            <v>94.316297602959239</v>
          </cell>
        </row>
        <row r="72">
          <cell r="O72">
            <v>2030.6887729536895</v>
          </cell>
          <cell r="AM72">
            <v>337.92670245546248</v>
          </cell>
        </row>
        <row r="73">
          <cell r="BM73">
            <v>8172.4290960491689</v>
          </cell>
          <cell r="DZ73">
            <v>650.62025069923129</v>
          </cell>
          <cell r="EZ73">
            <v>19.384983746513882</v>
          </cell>
        </row>
        <row r="101">
          <cell r="O101">
            <v>1916.9271555793769</v>
          </cell>
          <cell r="AM101">
            <v>285.8153354338358</v>
          </cell>
          <cell r="BM101">
            <v>8297.5590834829036</v>
          </cell>
          <cell r="DZ101">
            <v>887.79162493440344</v>
          </cell>
          <cell r="EZ101">
            <v>55.664720908962408</v>
          </cell>
        </row>
        <row r="124">
          <cell r="O124">
            <v>1890.983119710279</v>
          </cell>
          <cell r="AM124">
            <v>210.10862288272654</v>
          </cell>
          <cell r="BM124">
            <v>8213.1027788807514</v>
          </cell>
          <cell r="DZ124">
            <v>878.27703639424931</v>
          </cell>
          <cell r="EZ124">
            <v>164.29319009276998</v>
          </cell>
        </row>
        <row r="160">
          <cell r="O160">
            <v>1922.9257863905104</v>
          </cell>
          <cell r="AM160">
            <v>256.83388440336</v>
          </cell>
          <cell r="BM160">
            <v>8402.4212146437185</v>
          </cell>
          <cell r="DZ160">
            <v>921.02513694284221</v>
          </cell>
          <cell r="EZ160">
            <v>105.72327766361832</v>
          </cell>
        </row>
        <row r="208">
          <cell r="O208">
            <v>1824.650367917935</v>
          </cell>
          <cell r="AM208">
            <v>276.53228721909142</v>
          </cell>
          <cell r="BM208">
            <v>8739.3586671235244</v>
          </cell>
          <cell r="DZ208">
            <v>1345.4768577216155</v>
          </cell>
          <cell r="EZ208">
            <v>215.8301406451429</v>
          </cell>
        </row>
        <row r="272">
          <cell r="O272">
            <v>2233.4889534193908</v>
          </cell>
          <cell r="AM272">
            <v>331.93825399838636</v>
          </cell>
          <cell r="BM272">
            <v>10666.352730648758</v>
          </cell>
          <cell r="DX272">
            <v>488130.65000000008</v>
          </cell>
          <cell r="EX272">
            <v>1810.5</v>
          </cell>
        </row>
        <row r="318">
          <cell r="O318">
            <v>2984.0330817042309</v>
          </cell>
          <cell r="AM318">
            <v>405.83141540334492</v>
          </cell>
          <cell r="BM318">
            <v>18666.221049885502</v>
          </cell>
          <cell r="DX318">
            <v>68852.900000000009</v>
          </cell>
          <cell r="EX318">
            <v>194.61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4"/>
  <sheetViews>
    <sheetView tabSelected="1" view="pageBreakPreview" topLeftCell="B1" zoomScale="110" zoomScaleNormal="100" zoomScaleSheetLayoutView="110" workbookViewId="0">
      <selection activeCell="B1" sqref="B1"/>
    </sheetView>
  </sheetViews>
  <sheetFormatPr defaultColWidth="9.140625" defaultRowHeight="12.75" x14ac:dyDescent="0.2"/>
  <cols>
    <col min="1" max="1" width="7.7109375" style="38" hidden="1" customWidth="1"/>
    <col min="2" max="2" width="19.85546875" style="38" bestFit="1" customWidth="1"/>
    <col min="3" max="3" width="11.28515625" style="38" bestFit="1" customWidth="1"/>
    <col min="4" max="4" width="14.42578125" style="68" customWidth="1"/>
    <col min="5" max="5" width="11.7109375" style="38" bestFit="1" customWidth="1"/>
    <col min="6" max="6" width="13.140625" style="68" customWidth="1"/>
    <col min="7" max="7" width="11.42578125" style="38" customWidth="1"/>
    <col min="8" max="8" width="12.85546875" style="38" customWidth="1"/>
    <col min="9" max="9" width="13.28515625" style="38" bestFit="1" customWidth="1"/>
    <col min="10" max="10" width="13.140625" style="38" customWidth="1"/>
    <col min="11" max="12" width="12.28515625" style="38" bestFit="1" customWidth="1"/>
    <col min="13" max="13" width="13.7109375" style="69" customWidth="1"/>
    <col min="14" max="14" width="11.85546875" style="70" bestFit="1" customWidth="1"/>
    <col min="15" max="16384" width="9.140625" style="38"/>
  </cols>
  <sheetData>
    <row r="1" spans="1:14" s="9" customFormat="1" x14ac:dyDescent="0.2">
      <c r="A1" s="1"/>
      <c r="B1" s="2"/>
      <c r="C1" s="3" t="s">
        <v>0</v>
      </c>
      <c r="D1" s="4" t="s">
        <v>1</v>
      </c>
      <c r="E1" s="5"/>
      <c r="F1" s="4" t="s">
        <v>2</v>
      </c>
      <c r="G1" s="5"/>
      <c r="H1" s="6"/>
      <c r="I1" s="6"/>
      <c r="J1" s="6"/>
      <c r="K1" s="7"/>
      <c r="L1" s="7"/>
      <c r="M1" s="4" t="s">
        <v>3</v>
      </c>
      <c r="N1" s="8"/>
    </row>
    <row r="2" spans="1:14" s="14" customFormat="1" ht="12" x14ac:dyDescent="0.2">
      <c r="A2" s="10" t="s">
        <v>4</v>
      </c>
      <c r="B2" s="11"/>
      <c r="C2" s="11"/>
      <c r="D2" s="12"/>
      <c r="E2" s="13" t="s">
        <v>5</v>
      </c>
      <c r="F2" s="12"/>
      <c r="G2" s="14" t="s">
        <v>5</v>
      </c>
      <c r="H2" s="15" t="s">
        <v>6</v>
      </c>
      <c r="I2" s="15" t="s">
        <v>7</v>
      </c>
      <c r="J2" s="15"/>
      <c r="K2" s="15"/>
      <c r="L2" s="16" t="s">
        <v>8</v>
      </c>
      <c r="M2" s="12"/>
      <c r="N2" s="17" t="s">
        <v>9</v>
      </c>
    </row>
    <row r="3" spans="1:14" s="14" customFormat="1" ht="12" x14ac:dyDescent="0.2">
      <c r="B3" s="11"/>
      <c r="C3" s="18" t="s">
        <v>5</v>
      </c>
      <c r="D3" s="19" t="s">
        <v>5</v>
      </c>
      <c r="E3" s="13" t="s">
        <v>1</v>
      </c>
      <c r="F3" s="19" t="s">
        <v>5</v>
      </c>
      <c r="G3" s="14" t="s">
        <v>2</v>
      </c>
      <c r="H3" s="15" t="s">
        <v>10</v>
      </c>
      <c r="I3" s="15" t="s">
        <v>11</v>
      </c>
      <c r="J3" s="15" t="s">
        <v>12</v>
      </c>
      <c r="K3" s="15" t="s">
        <v>13</v>
      </c>
      <c r="L3" s="13" t="s">
        <v>14</v>
      </c>
      <c r="M3" s="19" t="s">
        <v>9</v>
      </c>
      <c r="N3" s="17" t="s">
        <v>3</v>
      </c>
    </row>
    <row r="4" spans="1:14" s="14" customFormat="1" ht="12" x14ac:dyDescent="0.2">
      <c r="B4" s="20" t="s">
        <v>15</v>
      </c>
      <c r="C4" s="21" t="s">
        <v>0</v>
      </c>
      <c r="D4" s="22" t="s">
        <v>1</v>
      </c>
      <c r="E4" s="23" t="s">
        <v>16</v>
      </c>
      <c r="F4" s="22" t="s">
        <v>2</v>
      </c>
      <c r="G4" s="24" t="s">
        <v>16</v>
      </c>
      <c r="H4" s="24" t="s">
        <v>16</v>
      </c>
      <c r="I4" s="24" t="s">
        <v>16</v>
      </c>
      <c r="J4" s="24" t="s">
        <v>16</v>
      </c>
      <c r="K4" s="24" t="s">
        <v>16</v>
      </c>
      <c r="L4" s="23" t="s">
        <v>16</v>
      </c>
      <c r="M4" s="22" t="s">
        <v>3</v>
      </c>
      <c r="N4" s="25" t="s">
        <v>16</v>
      </c>
    </row>
    <row r="5" spans="1:14" s="14" customFormat="1" ht="4.5" customHeight="1" x14ac:dyDescent="0.2">
      <c r="B5" s="26"/>
      <c r="C5" s="15"/>
      <c r="D5" s="27"/>
      <c r="F5" s="27"/>
      <c r="M5" s="27"/>
      <c r="N5" s="17"/>
    </row>
    <row r="6" spans="1:14" s="14" customFormat="1" ht="12" x14ac:dyDescent="0.2">
      <c r="B6" s="28" t="s">
        <v>17</v>
      </c>
      <c r="C6" s="29">
        <f>SUM(C10:C362)/2</f>
        <v>1074908.9499999988</v>
      </c>
      <c r="D6" s="30">
        <f>SUM(D10:D362)/2</f>
        <v>12308143017.119995</v>
      </c>
      <c r="E6" s="31">
        <f>D6/C6</f>
        <v>11450.405187453327</v>
      </c>
      <c r="F6" s="30">
        <f>SUM(F10:F362)/2</f>
        <v>12634085867.939991</v>
      </c>
      <c r="G6" s="31">
        <f>F6/C6</f>
        <v>11753.633522113669</v>
      </c>
      <c r="H6" s="32">
        <f>'[1]Master 1516'!O7</f>
        <v>2174.7528359867147</v>
      </c>
      <c r="I6" s="29">
        <f>'[1]Master 1516'!AM7</f>
        <v>332.68001835876487</v>
      </c>
      <c r="J6" s="29">
        <f>'[1]Master 1516'!BM7</f>
        <v>8243.7126201991505</v>
      </c>
      <c r="K6" s="29">
        <f>'[1]Master 1516'!DZ7</f>
        <v>872.88586957062762</v>
      </c>
      <c r="L6" s="32">
        <f>'[1]Master 1516'!EZ7</f>
        <v>129.60217799842505</v>
      </c>
      <c r="M6" s="30">
        <f>SUM(M10:M362)/2</f>
        <v>1462883531.779999</v>
      </c>
      <c r="N6" s="33">
        <f>M6/C6</f>
        <v>1360.9371582402405</v>
      </c>
    </row>
    <row r="7" spans="1:14" s="14" customFormat="1" ht="4.5" customHeight="1" x14ac:dyDescent="0.2">
      <c r="B7" s="26"/>
      <c r="C7" s="15"/>
      <c r="D7" s="27"/>
      <c r="F7" s="27"/>
      <c r="M7" s="27"/>
      <c r="N7" s="17"/>
    </row>
    <row r="8" spans="1:14" s="42" customFormat="1" ht="13.5" customHeight="1" x14ac:dyDescent="0.2">
      <c r="A8" s="34"/>
      <c r="B8" s="35" t="s">
        <v>18</v>
      </c>
      <c r="C8" s="36"/>
      <c r="D8" s="30"/>
      <c r="E8" s="37"/>
      <c r="F8" s="30"/>
      <c r="G8" s="37"/>
      <c r="H8" s="38"/>
      <c r="I8" s="39"/>
      <c r="J8" s="36"/>
      <c r="K8" s="36"/>
      <c r="L8" s="36"/>
      <c r="M8" s="40"/>
      <c r="N8" s="41"/>
    </row>
    <row r="9" spans="1:14" s="14" customFormat="1" ht="4.5" customHeight="1" x14ac:dyDescent="0.2">
      <c r="B9" s="26"/>
      <c r="C9" s="15"/>
      <c r="D9" s="27"/>
      <c r="F9" s="27"/>
      <c r="M9" s="27"/>
      <c r="N9" s="17"/>
    </row>
    <row r="10" spans="1:14" s="42" customFormat="1" ht="12" x14ac:dyDescent="0.2">
      <c r="A10" s="43" t="s">
        <v>19</v>
      </c>
      <c r="B10" s="44" t="s">
        <v>20</v>
      </c>
      <c r="C10" s="45">
        <v>51908.91</v>
      </c>
      <c r="D10" s="46">
        <v>710607690.71000004</v>
      </c>
      <c r="E10" s="37">
        <v>13689.512854536919</v>
      </c>
      <c r="F10" s="46">
        <v>723676132.88</v>
      </c>
      <c r="G10" s="37">
        <v>13941.270060958705</v>
      </c>
      <c r="H10" s="45">
        <v>3668.4516642711237</v>
      </c>
      <c r="I10" s="45">
        <v>562.87643778303186</v>
      </c>
      <c r="J10" s="45">
        <v>8070.8375213426734</v>
      </c>
      <c r="K10" s="45">
        <v>1009.857998366754</v>
      </c>
      <c r="L10" s="45">
        <v>629.24643919512084</v>
      </c>
      <c r="M10" s="46">
        <v>78050158.099999994</v>
      </c>
      <c r="N10" s="47">
        <v>1503.5984785656256</v>
      </c>
    </row>
    <row r="11" spans="1:14" s="42" customFormat="1" ht="12" x14ac:dyDescent="0.2">
      <c r="A11" s="43" t="s">
        <v>21</v>
      </c>
      <c r="B11" s="44" t="s">
        <v>22</v>
      </c>
      <c r="C11" s="45">
        <v>30357.620000000003</v>
      </c>
      <c r="D11" s="46">
        <v>360926735.48000002</v>
      </c>
      <c r="E11" s="37">
        <v>11889.164416709873</v>
      </c>
      <c r="F11" s="46">
        <v>369452720.80000001</v>
      </c>
      <c r="G11" s="37">
        <v>12170.015989395743</v>
      </c>
      <c r="H11" s="45">
        <v>2117.1507977239321</v>
      </c>
      <c r="I11" s="45">
        <v>258.11434493217848</v>
      </c>
      <c r="J11" s="45">
        <v>8565.5459018197089</v>
      </c>
      <c r="K11" s="45">
        <v>1189.2131118974412</v>
      </c>
      <c r="L11" s="45">
        <v>39.991833022483313</v>
      </c>
      <c r="M11" s="46">
        <v>32828188.609999999</v>
      </c>
      <c r="N11" s="47">
        <v>1081.3821574286785</v>
      </c>
    </row>
    <row r="12" spans="1:14" s="42" customFormat="1" ht="12" x14ac:dyDescent="0.2">
      <c r="A12" s="43" t="s">
        <v>23</v>
      </c>
      <c r="B12" s="44" t="s">
        <v>24</v>
      </c>
      <c r="C12" s="45">
        <v>28909.200000000004</v>
      </c>
      <c r="D12" s="46">
        <v>378116107.30000001</v>
      </c>
      <c r="E12" s="37">
        <v>13079.438631992582</v>
      </c>
      <c r="F12" s="46">
        <v>380611251.98000002</v>
      </c>
      <c r="G12" s="37">
        <v>13165.748342396191</v>
      </c>
      <c r="H12" s="45">
        <v>2976.8034777856178</v>
      </c>
      <c r="I12" s="45">
        <v>246.78316764213466</v>
      </c>
      <c r="J12" s="45">
        <v>8441.3115731324287</v>
      </c>
      <c r="K12" s="45">
        <v>1373.1974208902354</v>
      </c>
      <c r="L12" s="45">
        <v>127.65270294577505</v>
      </c>
      <c r="M12" s="46">
        <v>43251596.530000001</v>
      </c>
      <c r="N12" s="47">
        <v>1496.1187625392606</v>
      </c>
    </row>
    <row r="13" spans="1:14" s="42" customFormat="1" ht="12" x14ac:dyDescent="0.2">
      <c r="A13" s="43" t="s">
        <v>25</v>
      </c>
      <c r="B13" s="44" t="s">
        <v>26</v>
      </c>
      <c r="C13" s="45">
        <v>27515.849999999995</v>
      </c>
      <c r="D13" s="46">
        <v>288241774.16000003</v>
      </c>
      <c r="E13" s="37">
        <v>10475.481373826362</v>
      </c>
      <c r="F13" s="46">
        <v>300827423.16000003</v>
      </c>
      <c r="G13" s="37">
        <v>10932.87771084666</v>
      </c>
      <c r="H13" s="45">
        <v>2327.1275672021766</v>
      </c>
      <c r="I13" s="45">
        <v>677.32126356263768</v>
      </c>
      <c r="J13" s="45">
        <v>7230.3097898120541</v>
      </c>
      <c r="K13" s="45">
        <v>421.83964478655031</v>
      </c>
      <c r="L13" s="45">
        <v>276.27944548323967</v>
      </c>
      <c r="M13" s="46">
        <v>45150623.969999999</v>
      </c>
      <c r="N13" s="47">
        <v>1640.8951193584792</v>
      </c>
    </row>
    <row r="14" spans="1:14" s="42" customFormat="1" ht="12" x14ac:dyDescent="0.2">
      <c r="A14" s="43" t="s">
        <v>27</v>
      </c>
      <c r="B14" s="44" t="s">
        <v>28</v>
      </c>
      <c r="C14" s="45">
        <v>27484.86</v>
      </c>
      <c r="D14" s="46">
        <v>325746079.02999997</v>
      </c>
      <c r="E14" s="37">
        <v>11851.836939682427</v>
      </c>
      <c r="F14" s="46">
        <v>315496059.94</v>
      </c>
      <c r="G14" s="37">
        <v>11478.903656049184</v>
      </c>
      <c r="H14" s="45">
        <v>2512.1467764434674</v>
      </c>
      <c r="I14" s="45">
        <v>232.82717648916528</v>
      </c>
      <c r="J14" s="45">
        <v>7827.2302562210616</v>
      </c>
      <c r="K14" s="45">
        <v>892.75682030033988</v>
      </c>
      <c r="L14" s="45">
        <v>13.94262659515093</v>
      </c>
      <c r="M14" s="46">
        <v>3847172.71</v>
      </c>
      <c r="N14" s="47">
        <v>139.97425164254065</v>
      </c>
    </row>
    <row r="15" spans="1:14" s="42" customFormat="1" ht="12" x14ac:dyDescent="0.2">
      <c r="A15" s="43" t="s">
        <v>29</v>
      </c>
      <c r="B15" s="44" t="s">
        <v>30</v>
      </c>
      <c r="C15" s="45">
        <v>26508.34</v>
      </c>
      <c r="D15" s="46">
        <v>293077460.99000001</v>
      </c>
      <c r="E15" s="37">
        <v>11056.047303980558</v>
      </c>
      <c r="F15" s="46">
        <v>301968972.11000001</v>
      </c>
      <c r="G15" s="37">
        <v>11391.470462126259</v>
      </c>
      <c r="H15" s="45">
        <v>1745.7901143564629</v>
      </c>
      <c r="I15" s="45">
        <v>183.79029580879072</v>
      </c>
      <c r="J15" s="45">
        <v>8595.6523082924105</v>
      </c>
      <c r="K15" s="45">
        <v>677.52227185859238</v>
      </c>
      <c r="L15" s="45">
        <v>188.71547181000398</v>
      </c>
      <c r="M15" s="46">
        <v>28012474.719999999</v>
      </c>
      <c r="N15" s="47">
        <v>1056.7419431016804</v>
      </c>
    </row>
    <row r="16" spans="1:14" s="42" customFormat="1" ht="12" x14ac:dyDescent="0.2">
      <c r="A16" s="43" t="s">
        <v>31</v>
      </c>
      <c r="B16" s="44" t="s">
        <v>32</v>
      </c>
      <c r="C16" s="45">
        <v>23206.37</v>
      </c>
      <c r="D16" s="46">
        <v>261193843.08000001</v>
      </c>
      <c r="E16" s="37">
        <v>11255.264958716078</v>
      </c>
      <c r="F16" s="46">
        <v>267937107.56999999</v>
      </c>
      <c r="G16" s="37">
        <v>11545.843127124148</v>
      </c>
      <c r="H16" s="45">
        <v>1945.5267687277246</v>
      </c>
      <c r="I16" s="45">
        <v>237.02797119928709</v>
      </c>
      <c r="J16" s="45">
        <v>8189.3673487064116</v>
      </c>
      <c r="K16" s="45">
        <v>858.10010872014857</v>
      </c>
      <c r="L16" s="45">
        <v>315.82092977057596</v>
      </c>
      <c r="M16" s="46">
        <v>30943130.670000002</v>
      </c>
      <c r="N16" s="47">
        <v>1333.3895249450907</v>
      </c>
    </row>
    <row r="17" spans="1:17" s="42" customFormat="1" ht="12" x14ac:dyDescent="0.2">
      <c r="A17" s="43" t="s">
        <v>33</v>
      </c>
      <c r="B17" s="44" t="s">
        <v>34</v>
      </c>
      <c r="C17" s="45">
        <v>22906.960000000003</v>
      </c>
      <c r="D17" s="46">
        <v>227028664.36000001</v>
      </c>
      <c r="E17" s="37">
        <v>9910.9032521120207</v>
      </c>
      <c r="F17" s="46">
        <v>248184032.84999999</v>
      </c>
      <c r="G17" s="37">
        <v>10834.437780045888</v>
      </c>
      <c r="H17" s="45">
        <v>2200.7424442178271</v>
      </c>
      <c r="I17" s="45">
        <v>211.23118912330571</v>
      </c>
      <c r="J17" s="45">
        <v>7913.43158018349</v>
      </c>
      <c r="K17" s="45">
        <v>461.92880940989102</v>
      </c>
      <c r="L17" s="45">
        <v>47.103757111375756</v>
      </c>
      <c r="M17" s="46">
        <v>42585460.68</v>
      </c>
      <c r="N17" s="47">
        <v>1859.0620789489305</v>
      </c>
    </row>
    <row r="18" spans="1:17" s="42" customFormat="1" ht="12" x14ac:dyDescent="0.2">
      <c r="A18" s="43" t="s">
        <v>35</v>
      </c>
      <c r="B18" s="44" t="s">
        <v>36</v>
      </c>
      <c r="C18" s="45">
        <v>22720.42</v>
      </c>
      <c r="D18" s="46">
        <v>262934241.25</v>
      </c>
      <c r="E18" s="37">
        <v>11572.595984141139</v>
      </c>
      <c r="F18" s="46">
        <v>267120422.97</v>
      </c>
      <c r="G18" s="37">
        <v>11756.843534142416</v>
      </c>
      <c r="H18" s="45">
        <v>2149.22857103874</v>
      </c>
      <c r="I18" s="45">
        <v>155.23257140493004</v>
      </c>
      <c r="J18" s="45">
        <v>8451.3349572763182</v>
      </c>
      <c r="K18" s="45">
        <v>955.44172334842403</v>
      </c>
      <c r="L18" s="45">
        <v>45.60571107400304</v>
      </c>
      <c r="M18" s="46">
        <v>26161772.940000001</v>
      </c>
      <c r="N18" s="47">
        <v>1151.465199146847</v>
      </c>
    </row>
    <row r="19" spans="1:17" s="42" customFormat="1" ht="12" x14ac:dyDescent="0.2">
      <c r="A19" s="43" t="s">
        <v>37</v>
      </c>
      <c r="B19" s="44" t="s">
        <v>38</v>
      </c>
      <c r="C19" s="45">
        <v>20672.560000000001</v>
      </c>
      <c r="D19" s="48">
        <v>224393820.65000001</v>
      </c>
      <c r="E19" s="39">
        <v>10854.670183567008</v>
      </c>
      <c r="F19" s="48">
        <v>232553398.19999999</v>
      </c>
      <c r="G19" s="39">
        <v>11249.375897324762</v>
      </c>
      <c r="H19" s="45">
        <v>2377.0328154810045</v>
      </c>
      <c r="I19" s="45">
        <v>561.25968336771064</v>
      </c>
      <c r="J19" s="45">
        <v>7636.5270518020025</v>
      </c>
      <c r="K19" s="45">
        <v>513.71670610703268</v>
      </c>
      <c r="L19" s="45">
        <v>160.83964056701251</v>
      </c>
      <c r="M19" s="46">
        <v>24154909.600000001</v>
      </c>
      <c r="N19" s="49">
        <v>1168.4527508929712</v>
      </c>
    </row>
    <row r="20" spans="1:17" s="42" customFormat="1" ht="12" x14ac:dyDescent="0.2">
      <c r="A20" s="43" t="s">
        <v>39</v>
      </c>
      <c r="B20" s="44" t="s">
        <v>40</v>
      </c>
      <c r="C20" s="45">
        <v>20662.66</v>
      </c>
      <c r="D20" s="48">
        <v>240251683.72999999</v>
      </c>
      <c r="E20" s="39">
        <v>11627.335673625757</v>
      </c>
      <c r="F20" s="48">
        <v>241207840.28</v>
      </c>
      <c r="G20" s="39">
        <v>11673.610284445469</v>
      </c>
      <c r="H20" s="45">
        <v>2645.8839471781466</v>
      </c>
      <c r="I20" s="45">
        <v>278.46334886215038</v>
      </c>
      <c r="J20" s="45">
        <v>7955.7953617782032</v>
      </c>
      <c r="K20" s="45">
        <v>592.31637649750803</v>
      </c>
      <c r="L20" s="45">
        <v>201.15125012946058</v>
      </c>
      <c r="M20" s="46">
        <v>15382766.140000001</v>
      </c>
      <c r="N20" s="49">
        <v>744.47172532481295</v>
      </c>
    </row>
    <row r="21" spans="1:17" s="53" customFormat="1" ht="12" x14ac:dyDescent="0.2">
      <c r="A21" s="43">
        <f>COUNTA(A10:A20)</f>
        <v>11</v>
      </c>
      <c r="B21" s="50" t="s">
        <v>41</v>
      </c>
      <c r="C21" s="51">
        <f>SUM(C10:C20)</f>
        <v>302853.74999999994</v>
      </c>
      <c r="D21" s="52">
        <f>SUM(D10:D20)</f>
        <v>3572518100.7400002</v>
      </c>
      <c r="E21" s="51">
        <f t="shared" ref="E21" si="0">D21/C21</f>
        <v>11796.182483261313</v>
      </c>
      <c r="F21" s="52">
        <f>SUM(F10:F20)</f>
        <v>3649035362.7400002</v>
      </c>
      <c r="G21" s="51">
        <f t="shared" ref="G21" si="1">F21/C21</f>
        <v>12048.836650495497</v>
      </c>
      <c r="H21" s="51">
        <f>'[1]Master 1516'!O23</f>
        <v>2536.91278417388</v>
      </c>
      <c r="I21" s="51">
        <f>'[1]Master 1516'!AM23</f>
        <v>347.7561436501943</v>
      </c>
      <c r="J21" s="51">
        <f>'[1]Master 1516'!BM23</f>
        <v>8091.47959842003</v>
      </c>
      <c r="K21" s="51">
        <f>'[1]Master 1516'!DZ23</f>
        <v>849.87024885774088</v>
      </c>
      <c r="L21" s="51">
        <f>'[1]Master 1516'!EZ23</f>
        <v>222.81787539365126</v>
      </c>
      <c r="M21" s="52">
        <f>SUM(M10:M20)</f>
        <v>370368254.67000002</v>
      </c>
      <c r="N21" s="33">
        <f t="shared" ref="N21" si="2">M21/C21</f>
        <v>1222.9277486905812</v>
      </c>
    </row>
    <row r="22" spans="1:17" s="14" customFormat="1" ht="4.5" customHeight="1" x14ac:dyDescent="0.2">
      <c r="B22" s="26"/>
      <c r="C22" s="15"/>
      <c r="D22" s="27"/>
      <c r="F22" s="27"/>
      <c r="M22" s="27"/>
      <c r="N22" s="17"/>
    </row>
    <row r="23" spans="1:17" s="42" customFormat="1" ht="12" x14ac:dyDescent="0.2">
      <c r="A23" s="43"/>
      <c r="B23" s="50" t="s">
        <v>42</v>
      </c>
      <c r="C23" s="54"/>
      <c r="D23" s="55"/>
      <c r="E23" s="54"/>
      <c r="F23" s="55"/>
      <c r="G23" s="54"/>
      <c r="H23" s="54"/>
      <c r="I23" s="54"/>
      <c r="J23" s="54"/>
      <c r="K23" s="54"/>
      <c r="L23" s="54"/>
      <c r="M23" s="30"/>
      <c r="N23" s="41"/>
    </row>
    <row r="24" spans="1:17" s="14" customFormat="1" ht="4.5" customHeight="1" x14ac:dyDescent="0.2">
      <c r="B24" s="26"/>
      <c r="C24" s="15"/>
      <c r="D24" s="27"/>
      <c r="F24" s="27"/>
      <c r="M24" s="27"/>
      <c r="N24" s="17"/>
    </row>
    <row r="25" spans="1:17" s="42" customFormat="1" ht="11.45" customHeight="1" x14ac:dyDescent="0.2">
      <c r="A25" s="43" t="s">
        <v>43</v>
      </c>
      <c r="B25" s="44" t="s">
        <v>44</v>
      </c>
      <c r="C25" s="45">
        <v>19844.010000000002</v>
      </c>
      <c r="D25" s="48">
        <v>242907863.87</v>
      </c>
      <c r="E25" s="39">
        <v>12240.865826513895</v>
      </c>
      <c r="F25" s="48">
        <v>250301521.06</v>
      </c>
      <c r="G25" s="39">
        <v>12613.454692877094</v>
      </c>
      <c r="H25" s="45">
        <v>2555.1253189249551</v>
      </c>
      <c r="I25" s="45">
        <v>409.23443699131377</v>
      </c>
      <c r="J25" s="45">
        <v>8205.482127352283</v>
      </c>
      <c r="K25" s="45">
        <v>1359.4042675850294</v>
      </c>
      <c r="L25" s="45">
        <v>84.208542023512365</v>
      </c>
      <c r="M25" s="46">
        <v>16403969.189999999</v>
      </c>
      <c r="N25" s="49">
        <v>826.64588407282588</v>
      </c>
      <c r="O25" s="53"/>
      <c r="P25" s="53"/>
      <c r="Q25" s="53"/>
    </row>
    <row r="26" spans="1:17" s="42" customFormat="1" ht="12" x14ac:dyDescent="0.2">
      <c r="A26" s="43" t="s">
        <v>45</v>
      </c>
      <c r="B26" s="44" t="s">
        <v>46</v>
      </c>
      <c r="C26" s="45">
        <v>19654.280000000006</v>
      </c>
      <c r="D26" s="48">
        <v>248573836.03999999</v>
      </c>
      <c r="E26" s="39">
        <v>12647.313258994984</v>
      </c>
      <c r="F26" s="48">
        <v>249162047.96000001</v>
      </c>
      <c r="G26" s="39">
        <v>12677.241189196446</v>
      </c>
      <c r="H26" s="45">
        <v>2960.6018144648383</v>
      </c>
      <c r="I26" s="45">
        <v>1212.6769751931888</v>
      </c>
      <c r="J26" s="45">
        <v>7390.482891258288</v>
      </c>
      <c r="K26" s="45">
        <v>521.65795643493414</v>
      </c>
      <c r="L26" s="45">
        <v>591.82155184519581</v>
      </c>
      <c r="M26" s="46">
        <v>22643336.579999998</v>
      </c>
      <c r="N26" s="49">
        <v>1152.0817134995527</v>
      </c>
    </row>
    <row r="27" spans="1:17" s="53" customFormat="1" ht="12" x14ac:dyDescent="0.2">
      <c r="A27" s="43" t="s">
        <v>47</v>
      </c>
      <c r="B27" s="44" t="s">
        <v>48</v>
      </c>
      <c r="C27" s="45">
        <v>19603.530000000002</v>
      </c>
      <c r="D27" s="48">
        <v>228677936.56999999</v>
      </c>
      <c r="E27" s="39">
        <v>11665.140746079913</v>
      </c>
      <c r="F27" s="48">
        <v>236656304.61000001</v>
      </c>
      <c r="G27" s="39">
        <v>12072.127040895184</v>
      </c>
      <c r="H27" s="45">
        <v>2490.4488135555175</v>
      </c>
      <c r="I27" s="45">
        <v>297.25029216676785</v>
      </c>
      <c r="J27" s="45">
        <v>8393.4672775770468</v>
      </c>
      <c r="K27" s="45">
        <v>722.37578283094899</v>
      </c>
      <c r="L27" s="45">
        <v>168.58487476490203</v>
      </c>
      <c r="M27" s="46">
        <v>20388922.48</v>
      </c>
      <c r="N27" s="49">
        <v>1040.0638293205354</v>
      </c>
      <c r="O27" s="42"/>
      <c r="P27" s="42"/>
      <c r="Q27" s="42"/>
    </row>
    <row r="28" spans="1:17" s="42" customFormat="1" ht="12" x14ac:dyDescent="0.2">
      <c r="A28" s="43" t="s">
        <v>49</v>
      </c>
      <c r="B28" s="44" t="s">
        <v>50</v>
      </c>
      <c r="C28" s="45">
        <v>19317.32</v>
      </c>
      <c r="D28" s="48">
        <v>204529991.08000001</v>
      </c>
      <c r="E28" s="39">
        <v>10587.907177600206</v>
      </c>
      <c r="F28" s="48">
        <v>219879181.47999999</v>
      </c>
      <c r="G28" s="39">
        <v>11382.488951883593</v>
      </c>
      <c r="H28" s="45">
        <v>2125.6354701376795</v>
      </c>
      <c r="I28" s="45">
        <v>180.2428701289827</v>
      </c>
      <c r="J28" s="45">
        <v>8335.2983747227881</v>
      </c>
      <c r="K28" s="45">
        <v>699.07034309107064</v>
      </c>
      <c r="L28" s="45">
        <v>42.241893803074134</v>
      </c>
      <c r="M28" s="46">
        <v>41924717.840000004</v>
      </c>
      <c r="N28" s="49">
        <v>2170.3175098823235</v>
      </c>
    </row>
    <row r="29" spans="1:17" s="42" customFormat="1" ht="12" x14ac:dyDescent="0.2">
      <c r="A29" s="43" t="s">
        <v>51</v>
      </c>
      <c r="B29" s="44" t="s">
        <v>52</v>
      </c>
      <c r="C29" s="45">
        <v>19309.539999999997</v>
      </c>
      <c r="D29" s="48">
        <v>207405161.94</v>
      </c>
      <c r="E29" s="39">
        <v>10741.072130149139</v>
      </c>
      <c r="F29" s="48">
        <v>209881839.16</v>
      </c>
      <c r="G29" s="39">
        <v>10869.333974812451</v>
      </c>
      <c r="H29" s="45">
        <v>2343.3292325969451</v>
      </c>
      <c r="I29" s="45">
        <v>1201.0015277422456</v>
      </c>
      <c r="J29" s="45">
        <v>7015.2249675548992</v>
      </c>
      <c r="K29" s="45">
        <v>295.6564475383671</v>
      </c>
      <c r="L29" s="45">
        <v>14.12179937999559</v>
      </c>
      <c r="M29" s="46">
        <v>26611330.809999999</v>
      </c>
      <c r="N29" s="49">
        <v>1378.1442131713134</v>
      </c>
    </row>
    <row r="30" spans="1:17" s="42" customFormat="1" ht="12" x14ac:dyDescent="0.2">
      <c r="A30" s="43" t="s">
        <v>53</v>
      </c>
      <c r="B30" s="44" t="s">
        <v>54</v>
      </c>
      <c r="C30" s="45">
        <v>18090.940000000002</v>
      </c>
      <c r="D30" s="48">
        <v>187018982.44</v>
      </c>
      <c r="E30" s="39">
        <v>10337.715035260742</v>
      </c>
      <c r="F30" s="48">
        <v>197407724.00999999</v>
      </c>
      <c r="G30" s="39">
        <v>10911.966100711183</v>
      </c>
      <c r="H30" s="45">
        <v>1341.9351774976865</v>
      </c>
      <c r="I30" s="45">
        <v>150.20802678025572</v>
      </c>
      <c r="J30" s="45">
        <v>8555.8849904980052</v>
      </c>
      <c r="K30" s="45">
        <v>837.23117262010692</v>
      </c>
      <c r="L30" s="45">
        <v>26.706733315129007</v>
      </c>
      <c r="M30" s="46">
        <v>35915602.420000002</v>
      </c>
      <c r="N30" s="49">
        <v>1985.2811639417298</v>
      </c>
    </row>
    <row r="31" spans="1:17" s="42" customFormat="1" ht="12" x14ac:dyDescent="0.2">
      <c r="A31" s="43" t="s">
        <v>55</v>
      </c>
      <c r="B31" s="44" t="s">
        <v>56</v>
      </c>
      <c r="C31" s="45">
        <v>17375.98</v>
      </c>
      <c r="D31" s="48">
        <v>198673274.74000001</v>
      </c>
      <c r="E31" s="39">
        <v>11433.788180004813</v>
      </c>
      <c r="F31" s="48">
        <v>194605174.66999999</v>
      </c>
      <c r="G31" s="39">
        <v>11199.666129334862</v>
      </c>
      <c r="H31" s="45">
        <v>1268.9233401511742</v>
      </c>
      <c r="I31" s="45">
        <v>103.97305878574906</v>
      </c>
      <c r="J31" s="45">
        <v>8717.8089201299736</v>
      </c>
      <c r="K31" s="45">
        <v>1080.7685471553257</v>
      </c>
      <c r="L31" s="45">
        <v>28.192263112641704</v>
      </c>
      <c r="M31" s="46">
        <v>26148791.73</v>
      </c>
      <c r="N31" s="49">
        <v>1504.8815508535347</v>
      </c>
    </row>
    <row r="32" spans="1:17" s="42" customFormat="1" ht="12" x14ac:dyDescent="0.2">
      <c r="A32" s="43" t="s">
        <v>57</v>
      </c>
      <c r="B32" s="44" t="s">
        <v>58</v>
      </c>
      <c r="C32" s="45">
        <v>16493.869999999995</v>
      </c>
      <c r="D32" s="48">
        <v>181712068.97</v>
      </c>
      <c r="E32" s="39">
        <v>11016.945627072364</v>
      </c>
      <c r="F32" s="48">
        <v>192490921.13999999</v>
      </c>
      <c r="G32" s="39">
        <v>11670.452182538122</v>
      </c>
      <c r="H32" s="45">
        <v>845.90720310030349</v>
      </c>
      <c r="I32" s="45">
        <v>70.206074135421233</v>
      </c>
      <c r="J32" s="45">
        <v>9171.3027264068423</v>
      </c>
      <c r="K32" s="45">
        <v>1549.5317769571366</v>
      </c>
      <c r="L32" s="45">
        <v>33.504401938417132</v>
      </c>
      <c r="M32" s="46">
        <v>24588570.02</v>
      </c>
      <c r="N32" s="49">
        <v>1490.7702085683959</v>
      </c>
    </row>
    <row r="33" spans="1:17" s="42" customFormat="1" ht="12" x14ac:dyDescent="0.2">
      <c r="A33" s="43" t="s">
        <v>59</v>
      </c>
      <c r="B33" s="44" t="s">
        <v>60</v>
      </c>
      <c r="C33" s="45">
        <v>15752.660000000002</v>
      </c>
      <c r="D33" s="48">
        <v>184701714.09</v>
      </c>
      <c r="E33" s="39">
        <v>11725.112716836393</v>
      </c>
      <c r="F33" s="48">
        <v>188577306.93000001</v>
      </c>
      <c r="G33" s="39">
        <v>11971.140552135321</v>
      </c>
      <c r="H33" s="45">
        <v>2382.1788993097034</v>
      </c>
      <c r="I33" s="45">
        <v>253.78872711021504</v>
      </c>
      <c r="J33" s="45">
        <v>8287.8671195848819</v>
      </c>
      <c r="K33" s="45">
        <v>1002.2843342013348</v>
      </c>
      <c r="L33" s="45">
        <v>45.021471929185282</v>
      </c>
      <c r="M33" s="46">
        <v>14186101.050000001</v>
      </c>
      <c r="N33" s="49">
        <v>900.55273522059122</v>
      </c>
    </row>
    <row r="34" spans="1:17" s="42" customFormat="1" ht="12" x14ac:dyDescent="0.2">
      <c r="A34" s="43" t="s">
        <v>61</v>
      </c>
      <c r="B34" s="44" t="s">
        <v>62</v>
      </c>
      <c r="C34" s="45">
        <v>15737.800000000001</v>
      </c>
      <c r="D34" s="48">
        <v>182475120.61000001</v>
      </c>
      <c r="E34" s="39">
        <v>11594.703237428357</v>
      </c>
      <c r="F34" s="48">
        <v>186255451.99000001</v>
      </c>
      <c r="G34" s="39">
        <v>11834.910342614596</v>
      </c>
      <c r="H34" s="45">
        <v>2701.5489598292006</v>
      </c>
      <c r="I34" s="45">
        <v>275.24639911550526</v>
      </c>
      <c r="J34" s="45">
        <v>7811.8252678265053</v>
      </c>
      <c r="K34" s="45">
        <v>926.30986796121431</v>
      </c>
      <c r="L34" s="45">
        <v>119.97984788216903</v>
      </c>
      <c r="M34" s="46">
        <v>13878159.140000001</v>
      </c>
      <c r="N34" s="49">
        <v>881.83603426145964</v>
      </c>
    </row>
    <row r="35" spans="1:17" s="42" customFormat="1" ht="12" x14ac:dyDescent="0.2">
      <c r="A35" s="43" t="s">
        <v>63</v>
      </c>
      <c r="B35" s="44" t="s">
        <v>64</v>
      </c>
      <c r="C35" s="45">
        <v>15387.73</v>
      </c>
      <c r="D35" s="48">
        <v>176795472.43000001</v>
      </c>
      <c r="E35" s="39">
        <v>11489.37968303317</v>
      </c>
      <c r="F35" s="48">
        <v>181087322.66999999</v>
      </c>
      <c r="G35" s="39">
        <v>11768.29348253446</v>
      </c>
      <c r="H35" s="45">
        <v>2687.671577289178</v>
      </c>
      <c r="I35" s="45">
        <v>202.94224879173214</v>
      </c>
      <c r="J35" s="45">
        <v>8143.32533128668</v>
      </c>
      <c r="K35" s="45">
        <v>733.76183946560036</v>
      </c>
      <c r="L35" s="45">
        <v>0.59248570126977795</v>
      </c>
      <c r="M35" s="46">
        <v>21745050.440000001</v>
      </c>
      <c r="N35" s="49">
        <v>1413.1421879640468</v>
      </c>
    </row>
    <row r="36" spans="1:17" s="42" customFormat="1" ht="12" x14ac:dyDescent="0.2">
      <c r="A36" s="43" t="s">
        <v>65</v>
      </c>
      <c r="B36" s="44" t="s">
        <v>66</v>
      </c>
      <c r="C36" s="45">
        <v>14918.66</v>
      </c>
      <c r="D36" s="48">
        <v>164416564.66999999</v>
      </c>
      <c r="E36" s="39">
        <v>11020.866798358566</v>
      </c>
      <c r="F36" s="48">
        <v>165329809.88999999</v>
      </c>
      <c r="G36" s="39">
        <v>11082.081761364625</v>
      </c>
      <c r="H36" s="45">
        <v>2201.2668329461226</v>
      </c>
      <c r="I36" s="45">
        <v>279.03106244126479</v>
      </c>
      <c r="J36" s="45">
        <v>7818.2768780842252</v>
      </c>
      <c r="K36" s="45">
        <v>765.45430420694618</v>
      </c>
      <c r="L36" s="45">
        <v>18.052683686068317</v>
      </c>
      <c r="M36" s="46">
        <v>15091783.65</v>
      </c>
      <c r="N36" s="49">
        <v>1011.6045040238199</v>
      </c>
    </row>
    <row r="37" spans="1:17" s="42" customFormat="1" ht="12" x14ac:dyDescent="0.2">
      <c r="A37" s="43" t="s">
        <v>67</v>
      </c>
      <c r="B37" s="44" t="s">
        <v>68</v>
      </c>
      <c r="C37" s="45">
        <v>13406.650000000001</v>
      </c>
      <c r="D37" s="48">
        <v>141916714.90000001</v>
      </c>
      <c r="E37" s="39">
        <v>10585.546344537972</v>
      </c>
      <c r="F37" s="48">
        <v>146268774.77000001</v>
      </c>
      <c r="G37" s="39">
        <v>10910.165833373736</v>
      </c>
      <c r="H37" s="45">
        <v>1816.9874084875787</v>
      </c>
      <c r="I37" s="45">
        <v>235.56225007738698</v>
      </c>
      <c r="J37" s="45">
        <v>8245.6216899822084</v>
      </c>
      <c r="K37" s="45">
        <v>607.6632454789227</v>
      </c>
      <c r="L37" s="45">
        <v>4.3312393476371795</v>
      </c>
      <c r="M37" s="46">
        <v>13336952.550000001</v>
      </c>
      <c r="N37" s="49">
        <v>994.80127772411447</v>
      </c>
    </row>
    <row r="38" spans="1:17" s="42" customFormat="1" ht="12" x14ac:dyDescent="0.2">
      <c r="A38" s="43" t="s">
        <v>69</v>
      </c>
      <c r="B38" s="44" t="s">
        <v>70</v>
      </c>
      <c r="C38" s="45">
        <v>12891.859999999997</v>
      </c>
      <c r="D38" s="48">
        <v>141183509.5</v>
      </c>
      <c r="E38" s="39">
        <v>10951.368499192517</v>
      </c>
      <c r="F38" s="48">
        <v>145068036.13999999</v>
      </c>
      <c r="G38" s="39">
        <v>11252.684728192829</v>
      </c>
      <c r="H38" s="45">
        <v>2019.2444767473435</v>
      </c>
      <c r="I38" s="45">
        <v>262.87748625877106</v>
      </c>
      <c r="J38" s="45">
        <v>8340.8376541476591</v>
      </c>
      <c r="K38" s="45">
        <v>586.28431816665716</v>
      </c>
      <c r="L38" s="45">
        <v>43.440792872401666</v>
      </c>
      <c r="M38" s="46">
        <v>7428432.6900000004</v>
      </c>
      <c r="N38" s="49">
        <v>576.21108901275704</v>
      </c>
    </row>
    <row r="39" spans="1:17" s="42" customFormat="1" ht="12" x14ac:dyDescent="0.2">
      <c r="A39" s="43" t="s">
        <v>71</v>
      </c>
      <c r="B39" s="44" t="s">
        <v>72</v>
      </c>
      <c r="C39" s="45">
        <v>12871.259999999998</v>
      </c>
      <c r="D39" s="48">
        <v>132309736.3</v>
      </c>
      <c r="E39" s="39">
        <v>10279.470409268402</v>
      </c>
      <c r="F39" s="48">
        <v>133697253.94</v>
      </c>
      <c r="G39" s="39">
        <v>10387.270083892332</v>
      </c>
      <c r="H39" s="45">
        <v>1746.0719455593314</v>
      </c>
      <c r="I39" s="45">
        <v>378.45359428680649</v>
      </c>
      <c r="J39" s="45">
        <v>7743.23988793638</v>
      </c>
      <c r="K39" s="45">
        <v>519.18169705219236</v>
      </c>
      <c r="L39" s="45">
        <v>0.32295905762139843</v>
      </c>
      <c r="M39" s="46">
        <v>19891086.59</v>
      </c>
      <c r="N39" s="49">
        <v>1545.3876768863345</v>
      </c>
      <c r="O39" s="53"/>
      <c r="P39" s="53"/>
      <c r="Q39" s="53"/>
    </row>
    <row r="40" spans="1:17" s="42" customFormat="1" ht="11.45" customHeight="1" x14ac:dyDescent="0.2">
      <c r="A40" s="43" t="s">
        <v>73</v>
      </c>
      <c r="B40" s="44" t="s">
        <v>74</v>
      </c>
      <c r="C40" s="45">
        <v>12671.419999999998</v>
      </c>
      <c r="D40" s="48">
        <v>154159242.18000001</v>
      </c>
      <c r="E40" s="39">
        <v>12165.901073439285</v>
      </c>
      <c r="F40" s="48">
        <v>159536472.09999999</v>
      </c>
      <c r="G40" s="39">
        <v>12590.259978755343</v>
      </c>
      <c r="H40" s="45">
        <v>1676.8350161228971</v>
      </c>
      <c r="I40" s="45">
        <v>130.55296722861368</v>
      </c>
      <c r="J40" s="45">
        <v>8930.4503615222293</v>
      </c>
      <c r="K40" s="45">
        <v>1811.6333110259152</v>
      </c>
      <c r="L40" s="45">
        <v>40.788322855686268</v>
      </c>
      <c r="M40" s="46">
        <v>21470756.899999999</v>
      </c>
      <c r="N40" s="49">
        <v>1694.4239003994817</v>
      </c>
    </row>
    <row r="41" spans="1:17" s="42" customFormat="1" ht="12" customHeight="1" x14ac:dyDescent="0.2">
      <c r="A41" s="43" t="s">
        <v>75</v>
      </c>
      <c r="B41" s="44" t="s">
        <v>76</v>
      </c>
      <c r="C41" s="45">
        <v>11073.5</v>
      </c>
      <c r="D41" s="48">
        <v>125007967.89</v>
      </c>
      <c r="E41" s="39">
        <v>11288.930138619226</v>
      </c>
      <c r="F41" s="48">
        <v>128828241.31999999</v>
      </c>
      <c r="G41" s="39">
        <v>11633.92254662031</v>
      </c>
      <c r="H41" s="45">
        <v>1880.7331846299726</v>
      </c>
      <c r="I41" s="45">
        <v>295.38862328983606</v>
      </c>
      <c r="J41" s="45">
        <v>8318.0577613220739</v>
      </c>
      <c r="K41" s="45">
        <v>1083.0504501738385</v>
      </c>
      <c r="L41" s="45">
        <v>56.692527204587527</v>
      </c>
      <c r="M41" s="46">
        <v>13451637.449999999</v>
      </c>
      <c r="N41" s="49">
        <v>1214.759330834876</v>
      </c>
    </row>
    <row r="42" spans="1:17" s="42" customFormat="1" ht="12" x14ac:dyDescent="0.2">
      <c r="A42" s="43" t="s">
        <v>77</v>
      </c>
      <c r="B42" s="44" t="s">
        <v>78</v>
      </c>
      <c r="C42" s="45">
        <v>11068.369999999999</v>
      </c>
      <c r="D42" s="48">
        <v>135280187.13</v>
      </c>
      <c r="E42" s="39">
        <v>12222.232101926482</v>
      </c>
      <c r="F42" s="48">
        <v>138276375.40000001</v>
      </c>
      <c r="G42" s="39">
        <v>12492.930341143277</v>
      </c>
      <c r="H42" s="45">
        <v>2348.8789333930836</v>
      </c>
      <c r="I42" s="45">
        <v>291.14186912797459</v>
      </c>
      <c r="J42" s="45">
        <v>8729.6968144360908</v>
      </c>
      <c r="K42" s="45">
        <v>898.66448718284619</v>
      </c>
      <c r="L42" s="45">
        <v>224.54823700328055</v>
      </c>
      <c r="M42" s="46">
        <v>6846197.4500000002</v>
      </c>
      <c r="N42" s="49">
        <v>618.53709715161324</v>
      </c>
    </row>
    <row r="43" spans="1:17" s="53" customFormat="1" ht="12" x14ac:dyDescent="0.2">
      <c r="A43" s="56" t="s">
        <v>79</v>
      </c>
      <c r="B43" s="44" t="s">
        <v>80</v>
      </c>
      <c r="C43" s="45">
        <v>11062.08</v>
      </c>
      <c r="D43" s="48">
        <v>130639546.45</v>
      </c>
      <c r="E43" s="39">
        <v>11809.672905095606</v>
      </c>
      <c r="F43" s="48">
        <v>131923670.51000001</v>
      </c>
      <c r="G43" s="39">
        <v>11925.756323403917</v>
      </c>
      <c r="H43" s="45">
        <v>2842.33571805664</v>
      </c>
      <c r="I43" s="45">
        <v>484.10123954988569</v>
      </c>
      <c r="J43" s="45">
        <v>7755.2726810871009</v>
      </c>
      <c r="K43" s="45">
        <v>697.81994073447311</v>
      </c>
      <c r="L43" s="45">
        <v>146.22674397581648</v>
      </c>
      <c r="M43" s="46">
        <v>7974324.29</v>
      </c>
      <c r="N43" s="49">
        <v>720.87024230524457</v>
      </c>
      <c r="O43" s="42"/>
      <c r="P43" s="42"/>
      <c r="Q43" s="42"/>
    </row>
    <row r="44" spans="1:17" s="53" customFormat="1" ht="12" x14ac:dyDescent="0.2">
      <c r="A44" s="43">
        <f>COUNTA(A25:A43)</f>
        <v>19</v>
      </c>
      <c r="B44" s="50" t="s">
        <v>81</v>
      </c>
      <c r="C44" s="57">
        <f>SUM(C25:C43)</f>
        <v>296531.46000000002</v>
      </c>
      <c r="D44" s="58">
        <f>SUM(D25:D43)</f>
        <v>3368384891.7999997</v>
      </c>
      <c r="E44" s="29">
        <f t="shared" ref="E44" si="3">D44/C44</f>
        <v>11359.28340217257</v>
      </c>
      <c r="F44" s="58">
        <f>SUM(F25:F43)</f>
        <v>3455233429.7500005</v>
      </c>
      <c r="G44" s="29">
        <f t="shared" ref="G44" si="4">F44/C44</f>
        <v>11652.164764406449</v>
      </c>
      <c r="H44" s="57">
        <f>'[1]Master 1516'!O43</f>
        <v>2127.6717724655591</v>
      </c>
      <c r="I44" s="57">
        <f>'[1]Master 1516'!AM43</f>
        <v>373.22609799985474</v>
      </c>
      <c r="J44" s="57">
        <f>'[1]Master 1516'!BM43</f>
        <v>8186.3294147271918</v>
      </c>
      <c r="K44" s="57">
        <f>'[1]Master 1516'!DZ43</f>
        <v>870.62118161088188</v>
      </c>
      <c r="L44" s="57">
        <f>'[1]Master 1516'!EZ43</f>
        <v>94.316297602959239</v>
      </c>
      <c r="M44" s="58">
        <f>SUM(M25:M43)</f>
        <v>369925723.26999992</v>
      </c>
      <c r="N44" s="59">
        <f t="shared" ref="N44" si="5">M44/C44</f>
        <v>1247.5091960562968</v>
      </c>
      <c r="O44" s="42"/>
      <c r="P44" s="42"/>
      <c r="Q44" s="42"/>
    </row>
    <row r="45" spans="1:17" s="14" customFormat="1" ht="4.5" customHeight="1" x14ac:dyDescent="0.2">
      <c r="B45" s="26"/>
      <c r="C45" s="15"/>
      <c r="D45" s="27"/>
      <c r="F45" s="27"/>
      <c r="M45" s="27"/>
      <c r="N45" s="17"/>
    </row>
    <row r="46" spans="1:17" s="42" customFormat="1" ht="12" x14ac:dyDescent="0.2">
      <c r="A46" s="43"/>
      <c r="B46" s="50" t="s">
        <v>82</v>
      </c>
      <c r="C46" s="45"/>
      <c r="D46" s="45"/>
      <c r="E46" s="37"/>
      <c r="F46" s="45"/>
      <c r="G46" s="37"/>
      <c r="H46" s="60"/>
      <c r="I46" s="39"/>
      <c r="J46" s="36"/>
      <c r="K46" s="36"/>
      <c r="L46" s="36"/>
      <c r="M46" s="45"/>
      <c r="N46" s="41"/>
    </row>
    <row r="47" spans="1:17" s="14" customFormat="1" ht="4.5" customHeight="1" x14ac:dyDescent="0.2">
      <c r="B47" s="26"/>
      <c r="C47" s="15"/>
      <c r="D47" s="27"/>
      <c r="F47" s="27"/>
      <c r="M47" s="27"/>
      <c r="N47" s="17"/>
    </row>
    <row r="48" spans="1:17" s="42" customFormat="1" ht="12" x14ac:dyDescent="0.2">
      <c r="A48" s="43" t="s">
        <v>83</v>
      </c>
      <c r="B48" s="44" t="s">
        <v>84</v>
      </c>
      <c r="C48" s="45">
        <v>9901.41</v>
      </c>
      <c r="D48" s="46">
        <v>113665393.94</v>
      </c>
      <c r="E48" s="37">
        <v>11479.717933102456</v>
      </c>
      <c r="F48" s="46">
        <v>115116784.56999999</v>
      </c>
      <c r="G48" s="37">
        <v>11626.302170094965</v>
      </c>
      <c r="H48" s="45">
        <v>2376.3359460925262</v>
      </c>
      <c r="I48" s="45">
        <v>555.55145984258809</v>
      </c>
      <c r="J48" s="45">
        <v>7915.9556850993968</v>
      </c>
      <c r="K48" s="45">
        <v>396.14317556792417</v>
      </c>
      <c r="L48" s="45">
        <v>382.31590349253287</v>
      </c>
      <c r="M48" s="46">
        <v>7728901.0499999998</v>
      </c>
      <c r="N48" s="47">
        <v>780.58590140192155</v>
      </c>
    </row>
    <row r="49" spans="1:17" s="42" customFormat="1" ht="12" x14ac:dyDescent="0.2">
      <c r="A49" s="43" t="s">
        <v>85</v>
      </c>
      <c r="B49" s="44" t="s">
        <v>86</v>
      </c>
      <c r="C49" s="45">
        <v>9795.6</v>
      </c>
      <c r="D49" s="46">
        <v>107993882.03</v>
      </c>
      <c r="E49" s="37">
        <v>11024.733761076401</v>
      </c>
      <c r="F49" s="46">
        <v>108858249.02</v>
      </c>
      <c r="G49" s="37">
        <v>11112.974092449671</v>
      </c>
      <c r="H49" s="45">
        <v>2359.1718281677486</v>
      </c>
      <c r="I49" s="45">
        <v>361.34508759034668</v>
      </c>
      <c r="J49" s="45">
        <v>7702.6021989464662</v>
      </c>
      <c r="K49" s="45">
        <v>578.40975948384994</v>
      </c>
      <c r="L49" s="45">
        <v>111.44521826126014</v>
      </c>
      <c r="M49" s="46">
        <v>6120286.6900000004</v>
      </c>
      <c r="N49" s="47">
        <v>624.7995722569317</v>
      </c>
    </row>
    <row r="50" spans="1:17" s="42" customFormat="1" ht="12" x14ac:dyDescent="0.2">
      <c r="A50" s="43" t="s">
        <v>87</v>
      </c>
      <c r="B50" s="44" t="s">
        <v>88</v>
      </c>
      <c r="C50" s="45">
        <v>9745.84</v>
      </c>
      <c r="D50" s="46">
        <v>103829140.55</v>
      </c>
      <c r="E50" s="37">
        <v>10653.688194142322</v>
      </c>
      <c r="F50" s="46">
        <v>110704301.77</v>
      </c>
      <c r="G50" s="37">
        <v>11359.13392483357</v>
      </c>
      <c r="H50" s="45">
        <v>2332.1480529128326</v>
      </c>
      <c r="I50" s="45">
        <v>287.28368719371548</v>
      </c>
      <c r="J50" s="45">
        <v>7982.4604662091724</v>
      </c>
      <c r="K50" s="45">
        <v>752.02950797468452</v>
      </c>
      <c r="L50" s="45">
        <v>5.2122105431650843</v>
      </c>
      <c r="M50" s="46">
        <v>17397860.050000001</v>
      </c>
      <c r="N50" s="47">
        <v>1785.1575697938813</v>
      </c>
    </row>
    <row r="51" spans="1:17" s="42" customFormat="1" ht="12" x14ac:dyDescent="0.2">
      <c r="A51" s="43" t="s">
        <v>89</v>
      </c>
      <c r="B51" s="44" t="s">
        <v>90</v>
      </c>
      <c r="C51" s="45">
        <v>9677.5899999999983</v>
      </c>
      <c r="D51" s="46">
        <v>104651191.91</v>
      </c>
      <c r="E51" s="37">
        <v>10813.765814629471</v>
      </c>
      <c r="F51" s="46">
        <v>106701847.16</v>
      </c>
      <c r="G51" s="37">
        <v>11025.66312067364</v>
      </c>
      <c r="H51" s="45">
        <v>2107.1042904276792</v>
      </c>
      <c r="I51" s="45">
        <v>228.29882026413608</v>
      </c>
      <c r="J51" s="45">
        <v>8165.5873828091526</v>
      </c>
      <c r="K51" s="45">
        <v>515.41719477679896</v>
      </c>
      <c r="L51" s="45">
        <v>9.2554323958754185</v>
      </c>
      <c r="M51" s="46">
        <v>8122687.46</v>
      </c>
      <c r="N51" s="47">
        <v>839.32957068857036</v>
      </c>
    </row>
    <row r="52" spans="1:17" s="42" customFormat="1" ht="12" x14ac:dyDescent="0.2">
      <c r="A52" s="56" t="s">
        <v>91</v>
      </c>
      <c r="B52" s="44" t="s">
        <v>92</v>
      </c>
      <c r="C52" s="45">
        <v>9343.32</v>
      </c>
      <c r="D52" s="46">
        <v>107937900.84</v>
      </c>
      <c r="E52" s="37">
        <v>11552.414007012498</v>
      </c>
      <c r="F52" s="46">
        <v>108979067.2</v>
      </c>
      <c r="G52" s="37">
        <v>11663.84831087879</v>
      </c>
      <c r="H52" s="45">
        <v>2626.3856883848566</v>
      </c>
      <c r="I52" s="45">
        <v>784.49033106005174</v>
      </c>
      <c r="J52" s="45">
        <v>7574.7671844697597</v>
      </c>
      <c r="K52" s="45">
        <v>587.94988291099958</v>
      </c>
      <c r="L52" s="45">
        <v>90.255224053120301</v>
      </c>
      <c r="M52" s="46">
        <v>19160466.879999999</v>
      </c>
      <c r="N52" s="47">
        <v>2050.7129029081739</v>
      </c>
    </row>
    <row r="53" spans="1:17" s="42" customFormat="1" ht="12" x14ac:dyDescent="0.2">
      <c r="A53" s="43" t="s">
        <v>93</v>
      </c>
      <c r="B53" s="44" t="s">
        <v>94</v>
      </c>
      <c r="C53" s="45">
        <v>9098.909999999998</v>
      </c>
      <c r="D53" s="46">
        <v>102980886.65000001</v>
      </c>
      <c r="E53" s="37">
        <v>11317.936615484716</v>
      </c>
      <c r="F53" s="46">
        <v>104269325.09999999</v>
      </c>
      <c r="G53" s="37">
        <v>11459.540219652685</v>
      </c>
      <c r="H53" s="45">
        <v>2301.7100564792927</v>
      </c>
      <c r="I53" s="45">
        <v>631.26796836104552</v>
      </c>
      <c r="J53" s="45">
        <v>7719.2524093545298</v>
      </c>
      <c r="K53" s="45">
        <v>618.93384262510585</v>
      </c>
      <c r="L53" s="45">
        <v>188.37594283271298</v>
      </c>
      <c r="M53" s="46">
        <v>8846853.3900000006</v>
      </c>
      <c r="N53" s="47">
        <v>972.29815329528515</v>
      </c>
    </row>
    <row r="54" spans="1:17" s="42" customFormat="1" ht="12" x14ac:dyDescent="0.2">
      <c r="A54" s="43" t="s">
        <v>95</v>
      </c>
      <c r="B54" s="44" t="s">
        <v>96</v>
      </c>
      <c r="C54" s="45">
        <v>8694.7900000000009</v>
      </c>
      <c r="D54" s="46">
        <v>97048845.969999999</v>
      </c>
      <c r="E54" s="37">
        <v>11161.723971481772</v>
      </c>
      <c r="F54" s="46">
        <v>98149916.299999997</v>
      </c>
      <c r="G54" s="37">
        <v>11288.359615355861</v>
      </c>
      <c r="H54" s="45">
        <v>2650.8070028143288</v>
      </c>
      <c r="I54" s="45">
        <v>371.35972691692376</v>
      </c>
      <c r="J54" s="45">
        <v>7770.0117622162243</v>
      </c>
      <c r="K54" s="45">
        <v>482.30322756501295</v>
      </c>
      <c r="L54" s="45">
        <v>13.877895843372869</v>
      </c>
      <c r="M54" s="46">
        <v>10569754.960000001</v>
      </c>
      <c r="N54" s="47">
        <v>1215.6423513391353</v>
      </c>
    </row>
    <row r="55" spans="1:17" s="14" customFormat="1" ht="4.5" customHeight="1" x14ac:dyDescent="0.2">
      <c r="B55" s="26"/>
      <c r="C55" s="15"/>
      <c r="D55" s="27"/>
      <c r="F55" s="27"/>
      <c r="M55" s="27"/>
      <c r="N55" s="17"/>
    </row>
    <row r="56" spans="1:17" s="42" customFormat="1" ht="12" x14ac:dyDescent="0.2">
      <c r="A56" s="43"/>
      <c r="B56" s="50" t="s">
        <v>97</v>
      </c>
      <c r="C56" s="45"/>
      <c r="D56" s="43"/>
      <c r="E56" s="37"/>
      <c r="F56" s="40"/>
      <c r="G56" s="37"/>
      <c r="H56" s="60"/>
      <c r="I56" s="39"/>
      <c r="J56" s="36"/>
      <c r="K56" s="36"/>
      <c r="L56" s="36"/>
      <c r="M56" s="40"/>
      <c r="N56" s="41"/>
    </row>
    <row r="57" spans="1:17" s="42" customFormat="1" ht="4.5" customHeight="1" x14ac:dyDescent="0.2">
      <c r="A57" s="43"/>
      <c r="B57" s="50"/>
      <c r="C57" s="45"/>
      <c r="D57" s="43"/>
      <c r="E57" s="37"/>
      <c r="F57" s="40"/>
      <c r="G57" s="37"/>
      <c r="H57" s="60"/>
      <c r="I57" s="39"/>
      <c r="J57" s="36"/>
      <c r="K57" s="36"/>
      <c r="L57" s="36"/>
      <c r="M57" s="40"/>
      <c r="N57" s="41"/>
    </row>
    <row r="58" spans="1:17" s="42" customFormat="1" ht="12" x14ac:dyDescent="0.2">
      <c r="A58" s="43" t="s">
        <v>98</v>
      </c>
      <c r="B58" s="44" t="s">
        <v>99</v>
      </c>
      <c r="C58" s="45">
        <v>8463.5500000000011</v>
      </c>
      <c r="D58" s="46">
        <v>93661735.459999993</v>
      </c>
      <c r="E58" s="37">
        <v>11066.483385813279</v>
      </c>
      <c r="F58" s="46">
        <v>98630265.260000005</v>
      </c>
      <c r="G58" s="37">
        <v>11653.533713394496</v>
      </c>
      <c r="H58" s="45">
        <v>1998.6171476508082</v>
      </c>
      <c r="I58" s="45">
        <v>220.53138694755742</v>
      </c>
      <c r="J58" s="45">
        <v>8544.7205924227983</v>
      </c>
      <c r="K58" s="45">
        <v>848.61326866385843</v>
      </c>
      <c r="L58" s="45">
        <v>41.051317709471789</v>
      </c>
      <c r="M58" s="46">
        <v>14857190.210000001</v>
      </c>
      <c r="N58" s="47">
        <v>1755.432437924984</v>
      </c>
    </row>
    <row r="59" spans="1:17" s="42" customFormat="1" ht="12" x14ac:dyDescent="0.2">
      <c r="A59" s="43" t="s">
        <v>100</v>
      </c>
      <c r="B59" s="44" t="s">
        <v>101</v>
      </c>
      <c r="C59" s="45">
        <v>8384.2499999999964</v>
      </c>
      <c r="D59" s="46">
        <v>88667001.019999996</v>
      </c>
      <c r="E59" s="37">
        <v>10575.424280048905</v>
      </c>
      <c r="F59" s="46">
        <v>89983356.620000005</v>
      </c>
      <c r="G59" s="37">
        <v>10732.42766138892</v>
      </c>
      <c r="H59" s="45">
        <v>1570.1087479500261</v>
      </c>
      <c r="I59" s="45">
        <v>349.25856457047456</v>
      </c>
      <c r="J59" s="45">
        <v>8240.5671765512761</v>
      </c>
      <c r="K59" s="45">
        <v>447.8993255210666</v>
      </c>
      <c r="L59" s="45">
        <v>124.59384679607604</v>
      </c>
      <c r="M59" s="46">
        <v>9509117.4000000004</v>
      </c>
      <c r="N59" s="47">
        <v>1134.164343859022</v>
      </c>
    </row>
    <row r="60" spans="1:17" s="42" customFormat="1" ht="12" x14ac:dyDescent="0.2">
      <c r="A60" s="43" t="s">
        <v>102</v>
      </c>
      <c r="B60" s="44" t="s">
        <v>103</v>
      </c>
      <c r="C60" s="45">
        <v>8054.2499999999991</v>
      </c>
      <c r="D60" s="46">
        <v>88876738.480000004</v>
      </c>
      <c r="E60" s="37">
        <v>11034.762824595711</v>
      </c>
      <c r="F60" s="46">
        <v>90813294.209999993</v>
      </c>
      <c r="G60" s="37">
        <v>11275.201813949157</v>
      </c>
      <c r="H60" s="45">
        <v>1449.0592122171527</v>
      </c>
      <c r="I60" s="45">
        <v>262.2819480398548</v>
      </c>
      <c r="J60" s="45">
        <v>8466.1989185833572</v>
      </c>
      <c r="K60" s="45">
        <v>1079.0185467299873</v>
      </c>
      <c r="L60" s="45">
        <v>18.643188378806226</v>
      </c>
      <c r="M60" s="46">
        <v>12134511.960000001</v>
      </c>
      <c r="N60" s="47">
        <v>1506.5973815066582</v>
      </c>
    </row>
    <row r="61" spans="1:17" s="42" customFormat="1" ht="12" x14ac:dyDescent="0.2">
      <c r="A61" s="43" t="s">
        <v>104</v>
      </c>
      <c r="B61" s="44" t="s">
        <v>105</v>
      </c>
      <c r="C61" s="45">
        <v>7829.7900000000009</v>
      </c>
      <c r="D61" s="46">
        <v>79334474.370000005</v>
      </c>
      <c r="E61" s="37">
        <v>10132.38852766166</v>
      </c>
      <c r="F61" s="46">
        <v>84384991.260000005</v>
      </c>
      <c r="G61" s="37">
        <v>10777.427141724107</v>
      </c>
      <c r="H61" s="45">
        <v>2132.366838701932</v>
      </c>
      <c r="I61" s="45">
        <v>465.94617352444953</v>
      </c>
      <c r="J61" s="45">
        <v>7862.5054771583891</v>
      </c>
      <c r="K61" s="45">
        <v>315.58691356984031</v>
      </c>
      <c r="L61" s="45">
        <v>1.0217387694944564</v>
      </c>
      <c r="M61" s="46">
        <v>14412358.77</v>
      </c>
      <c r="N61" s="47">
        <v>1840.7082143965545</v>
      </c>
    </row>
    <row r="62" spans="1:17" s="42" customFormat="1" ht="12" x14ac:dyDescent="0.2">
      <c r="A62" s="43" t="s">
        <v>106</v>
      </c>
      <c r="B62" s="44" t="s">
        <v>107</v>
      </c>
      <c r="C62" s="45">
        <v>7739.739999999998</v>
      </c>
      <c r="D62" s="46">
        <v>88901410.379999995</v>
      </c>
      <c r="E62" s="37">
        <v>11486.356179923359</v>
      </c>
      <c r="F62" s="46">
        <v>96819842.829999998</v>
      </c>
      <c r="G62" s="37">
        <v>12509.443835322636</v>
      </c>
      <c r="H62" s="45">
        <v>2204.1021804350021</v>
      </c>
      <c r="I62" s="45">
        <v>338.32378477830014</v>
      </c>
      <c r="J62" s="45">
        <v>8724.3993170313224</v>
      </c>
      <c r="K62" s="45">
        <v>1217.5252088571451</v>
      </c>
      <c r="L62" s="45">
        <v>25.093344220865305</v>
      </c>
      <c r="M62" s="46">
        <v>17119899.59</v>
      </c>
      <c r="N62" s="47">
        <v>2211.9476351918802</v>
      </c>
    </row>
    <row r="63" spans="1:17" s="42" customFormat="1" ht="12" x14ac:dyDescent="0.2">
      <c r="A63" s="43" t="s">
        <v>108</v>
      </c>
      <c r="B63" s="44" t="s">
        <v>109</v>
      </c>
      <c r="C63" s="45">
        <v>6838.1100000000006</v>
      </c>
      <c r="D63" s="46">
        <v>73008918.209999993</v>
      </c>
      <c r="E63" s="37">
        <v>10676.768611502299</v>
      </c>
      <c r="F63" s="46">
        <v>73174956.659999996</v>
      </c>
      <c r="G63" s="37">
        <v>10701.049948011949</v>
      </c>
      <c r="H63" s="45">
        <v>2126.1165643723189</v>
      </c>
      <c r="I63" s="45">
        <v>302.6172860629618</v>
      </c>
      <c r="J63" s="45">
        <v>7797.6325885368897</v>
      </c>
      <c r="K63" s="45">
        <v>472.46544293671792</v>
      </c>
      <c r="L63" s="45">
        <v>2.2180661030606408</v>
      </c>
      <c r="M63" s="46">
        <v>8119258.5599999996</v>
      </c>
      <c r="N63" s="47">
        <v>1187.3541899735451</v>
      </c>
    </row>
    <row r="64" spans="1:17" s="42" customFormat="1" ht="12" x14ac:dyDescent="0.2">
      <c r="A64" s="43" t="s">
        <v>110</v>
      </c>
      <c r="B64" s="44" t="s">
        <v>111</v>
      </c>
      <c r="C64" s="45">
        <v>6811.31</v>
      </c>
      <c r="D64" s="46">
        <v>80572417.030000001</v>
      </c>
      <c r="E64" s="37">
        <v>11829.210097617051</v>
      </c>
      <c r="F64" s="46">
        <v>81604334.040000007</v>
      </c>
      <c r="G64" s="37">
        <v>11980.710618074938</v>
      </c>
      <c r="H64" s="45">
        <v>2007.9270507435426</v>
      </c>
      <c r="I64" s="45">
        <v>212.646098914893</v>
      </c>
      <c r="J64" s="45">
        <v>8662.2103897781781</v>
      </c>
      <c r="K64" s="45">
        <v>1062.1901616575958</v>
      </c>
      <c r="L64" s="45">
        <v>35.736916980727642</v>
      </c>
      <c r="M64" s="46">
        <v>7814526.2599999998</v>
      </c>
      <c r="N64" s="47">
        <v>1147.2868302866848</v>
      </c>
      <c r="O64" s="53"/>
      <c r="P64" s="53"/>
      <c r="Q64" s="53"/>
    </row>
    <row r="65" spans="1:17" s="42" customFormat="1" ht="12" x14ac:dyDescent="0.2">
      <c r="A65" s="43" t="s">
        <v>112</v>
      </c>
      <c r="B65" s="44" t="s">
        <v>113</v>
      </c>
      <c r="C65" s="45">
        <v>6786.91</v>
      </c>
      <c r="D65" s="46">
        <v>75293853.989999995</v>
      </c>
      <c r="E65" s="37">
        <v>11093.981501154427</v>
      </c>
      <c r="F65" s="46">
        <v>78829240.109999999</v>
      </c>
      <c r="G65" s="37">
        <v>11614.893981207942</v>
      </c>
      <c r="H65" s="45">
        <v>2404.5339646466505</v>
      </c>
      <c r="I65" s="45">
        <v>174.39082439578544</v>
      </c>
      <c r="J65" s="45">
        <v>8050.5228285036947</v>
      </c>
      <c r="K65" s="45">
        <v>961.76662722800245</v>
      </c>
      <c r="L65" s="45">
        <v>23.679736433811556</v>
      </c>
      <c r="M65" s="46">
        <v>10516578.689999999</v>
      </c>
      <c r="N65" s="47">
        <v>1549.5385514173606</v>
      </c>
    </row>
    <row r="66" spans="1:17" s="42" customFormat="1" ht="12" x14ac:dyDescent="0.2">
      <c r="A66" s="43" t="s">
        <v>114</v>
      </c>
      <c r="B66" s="44" t="s">
        <v>115</v>
      </c>
      <c r="C66" s="45">
        <v>6760.82</v>
      </c>
      <c r="D66" s="46">
        <v>71766399.200000003</v>
      </c>
      <c r="E66" s="37">
        <v>10615.043618969297</v>
      </c>
      <c r="F66" s="46">
        <v>79867049.420000002</v>
      </c>
      <c r="G66" s="37">
        <v>11813.219316591774</v>
      </c>
      <c r="H66" s="45">
        <v>301.91997568342305</v>
      </c>
      <c r="I66" s="45">
        <v>220.70198881200801</v>
      </c>
      <c r="J66" s="45">
        <v>9255.6045183868227</v>
      </c>
      <c r="K66" s="45">
        <v>2003.8552083918814</v>
      </c>
      <c r="L66" s="45">
        <v>31.137625317638982</v>
      </c>
      <c r="M66" s="46">
        <v>13822729.710000001</v>
      </c>
      <c r="N66" s="47">
        <v>2044.5344958155965</v>
      </c>
    </row>
    <row r="67" spans="1:17" s="42" customFormat="1" ht="12" x14ac:dyDescent="0.2">
      <c r="A67" s="43" t="s">
        <v>116</v>
      </c>
      <c r="B67" s="44" t="s">
        <v>117</v>
      </c>
      <c r="C67" s="45">
        <v>6669.04</v>
      </c>
      <c r="D67" s="46">
        <v>73536979.069999993</v>
      </c>
      <c r="E67" s="37">
        <v>11026.621383287549</v>
      </c>
      <c r="F67" s="46">
        <v>72540912.709999993</v>
      </c>
      <c r="G67" s="37">
        <v>10877.264600302291</v>
      </c>
      <c r="H67" s="45">
        <v>2334.5596742559646</v>
      </c>
      <c r="I67" s="45">
        <v>212.99509224716002</v>
      </c>
      <c r="J67" s="45">
        <v>7858.5537273730552</v>
      </c>
      <c r="K67" s="45">
        <v>463.97217440591152</v>
      </c>
      <c r="L67" s="45">
        <v>7.1839320202008086</v>
      </c>
      <c r="M67" s="46">
        <v>6597118.7400000002</v>
      </c>
      <c r="N67" s="47">
        <v>989.21565022851871</v>
      </c>
    </row>
    <row r="68" spans="1:17" s="53" customFormat="1" ht="12" x14ac:dyDescent="0.2">
      <c r="A68" s="43" t="s">
        <v>118</v>
      </c>
      <c r="B68" s="44" t="s">
        <v>119</v>
      </c>
      <c r="C68" s="45">
        <v>6667.2099999999991</v>
      </c>
      <c r="D68" s="46">
        <v>68821766.870000005</v>
      </c>
      <c r="E68" s="37">
        <v>10322.423752964136</v>
      </c>
      <c r="F68" s="46">
        <v>68852286.189999998</v>
      </c>
      <c r="G68" s="37">
        <v>10327.001277895852</v>
      </c>
      <c r="H68" s="45">
        <v>1823.6503199989204</v>
      </c>
      <c r="I68" s="45">
        <v>518.59363211898233</v>
      </c>
      <c r="J68" s="45">
        <v>7662.8871851944077</v>
      </c>
      <c r="K68" s="45">
        <v>318.62974617568671</v>
      </c>
      <c r="L68" s="45">
        <v>3.2403944078557601</v>
      </c>
      <c r="M68" s="46">
        <v>8717600.9800000004</v>
      </c>
      <c r="N68" s="47">
        <v>1307.5335830129848</v>
      </c>
      <c r="O68" s="42"/>
      <c r="P68" s="42"/>
      <c r="Q68" s="42"/>
    </row>
    <row r="69" spans="1:17" s="42" customFormat="1" ht="12" x14ac:dyDescent="0.2">
      <c r="A69" s="43" t="s">
        <v>120</v>
      </c>
      <c r="B69" s="44" t="s">
        <v>121</v>
      </c>
      <c r="C69" s="45">
        <v>6643.17</v>
      </c>
      <c r="D69" s="46">
        <v>69414073.329999998</v>
      </c>
      <c r="E69" s="37">
        <v>10448.938282476589</v>
      </c>
      <c r="F69" s="46">
        <v>70282817.75</v>
      </c>
      <c r="G69" s="37">
        <v>10579.710853402818</v>
      </c>
      <c r="H69" s="45">
        <v>2399.7621195904967</v>
      </c>
      <c r="I69" s="45">
        <v>486.98225545936657</v>
      </c>
      <c r="J69" s="45">
        <v>7234.940416999716</v>
      </c>
      <c r="K69" s="45">
        <v>318.67674769725909</v>
      </c>
      <c r="L69" s="45">
        <v>139.34931365598052</v>
      </c>
      <c r="M69" s="46">
        <v>7463151.7599999998</v>
      </c>
      <c r="N69" s="47">
        <v>1123.4323011453869</v>
      </c>
    </row>
    <row r="70" spans="1:17" s="42" customFormat="1" ht="12" x14ac:dyDescent="0.2">
      <c r="A70" s="43" t="s">
        <v>122</v>
      </c>
      <c r="B70" s="44" t="s">
        <v>123</v>
      </c>
      <c r="C70" s="45">
        <v>6013.880000000001</v>
      </c>
      <c r="D70" s="46">
        <v>70558504.670000002</v>
      </c>
      <c r="E70" s="37">
        <v>11732.609342055377</v>
      </c>
      <c r="F70" s="46">
        <v>70903347.819999993</v>
      </c>
      <c r="G70" s="37">
        <v>11789.950551058548</v>
      </c>
      <c r="H70" s="45">
        <v>2801.1220044297525</v>
      </c>
      <c r="I70" s="45">
        <v>312.25223150445294</v>
      </c>
      <c r="J70" s="45">
        <v>7834.3343515334527</v>
      </c>
      <c r="K70" s="45">
        <v>832.83897583589953</v>
      </c>
      <c r="L70" s="45">
        <v>9.4029877549934469</v>
      </c>
      <c r="M70" s="46">
        <v>8107338.6200000001</v>
      </c>
      <c r="N70" s="47">
        <v>1348.10448828377</v>
      </c>
    </row>
    <row r="71" spans="1:17" s="42" customFormat="1" ht="12" x14ac:dyDescent="0.2">
      <c r="A71" s="43" t="s">
        <v>124</v>
      </c>
      <c r="B71" s="44" t="s">
        <v>125</v>
      </c>
      <c r="C71" s="45">
        <v>5956.94</v>
      </c>
      <c r="D71" s="46">
        <v>70291960.180000007</v>
      </c>
      <c r="E71" s="37">
        <v>11800.011445473685</v>
      </c>
      <c r="F71" s="46">
        <v>71473046.200000003</v>
      </c>
      <c r="G71" s="37">
        <v>11998.282037421899</v>
      </c>
      <c r="H71" s="45">
        <v>1820.7353053749073</v>
      </c>
      <c r="I71" s="45">
        <v>172.09730667087467</v>
      </c>
      <c r="J71" s="45">
        <v>8673.0730526075458</v>
      </c>
      <c r="K71" s="45">
        <v>1241.3497886498774</v>
      </c>
      <c r="L71" s="45">
        <v>91.026584118691815</v>
      </c>
      <c r="M71" s="46">
        <v>7919759.8399999999</v>
      </c>
      <c r="N71" s="47">
        <v>1329.5013614372481</v>
      </c>
    </row>
    <row r="72" spans="1:17" s="42" customFormat="1" ht="12" x14ac:dyDescent="0.2">
      <c r="A72" s="43" t="s">
        <v>126</v>
      </c>
      <c r="B72" s="44" t="s">
        <v>127</v>
      </c>
      <c r="C72" s="45">
        <v>5901.82</v>
      </c>
      <c r="D72" s="46">
        <v>61092157.640000001</v>
      </c>
      <c r="E72" s="37">
        <v>10351.409843065359</v>
      </c>
      <c r="F72" s="46">
        <v>64761831.530000001</v>
      </c>
      <c r="G72" s="37">
        <v>10973.19666306326</v>
      </c>
      <c r="H72" s="45">
        <v>1512.2995499693316</v>
      </c>
      <c r="I72" s="45">
        <v>260.82288006072707</v>
      </c>
      <c r="J72" s="45">
        <v>8312.3497768484995</v>
      </c>
      <c r="K72" s="45">
        <v>870.14023131847489</v>
      </c>
      <c r="L72" s="45">
        <v>17.584224866227707</v>
      </c>
      <c r="M72" s="46">
        <v>14093835.6</v>
      </c>
      <c r="N72" s="47">
        <v>2388.0490424987547</v>
      </c>
    </row>
    <row r="73" spans="1:17" s="42" customFormat="1" ht="12" x14ac:dyDescent="0.2">
      <c r="A73" s="43" t="s">
        <v>128</v>
      </c>
      <c r="B73" s="44" t="s">
        <v>129</v>
      </c>
      <c r="C73" s="45">
        <v>5781.4700000000021</v>
      </c>
      <c r="D73" s="46">
        <v>60189717.579999998</v>
      </c>
      <c r="E73" s="37">
        <v>10410.798219138036</v>
      </c>
      <c r="F73" s="46">
        <v>62248578.140000001</v>
      </c>
      <c r="G73" s="37">
        <v>10766.911899568791</v>
      </c>
      <c r="H73" s="45">
        <v>1338.1882600791835</v>
      </c>
      <c r="I73" s="45">
        <v>210.81341596514372</v>
      </c>
      <c r="J73" s="45">
        <v>7878.5297078424674</v>
      </c>
      <c r="K73" s="45">
        <v>1304.4367090030732</v>
      </c>
      <c r="L73" s="45">
        <v>34.943806678924204</v>
      </c>
      <c r="M73" s="46">
        <v>3089199.22</v>
      </c>
      <c r="N73" s="47">
        <v>534.32763985629936</v>
      </c>
    </row>
    <row r="74" spans="1:17" s="42" customFormat="1" ht="12" x14ac:dyDescent="0.2">
      <c r="A74" s="43" t="s">
        <v>130</v>
      </c>
      <c r="B74" s="44" t="s">
        <v>131</v>
      </c>
      <c r="C74" s="45">
        <v>5660.2500000000009</v>
      </c>
      <c r="D74" s="46">
        <v>57543208.729999997</v>
      </c>
      <c r="E74" s="37">
        <v>10166.195615034669</v>
      </c>
      <c r="F74" s="46">
        <v>61509023.229999997</v>
      </c>
      <c r="G74" s="37">
        <v>10866.838607835341</v>
      </c>
      <c r="H74" s="45">
        <v>1831.649299942582</v>
      </c>
      <c r="I74" s="45">
        <v>189.75699659909012</v>
      </c>
      <c r="J74" s="45">
        <v>8084.8110807826497</v>
      </c>
      <c r="K74" s="45">
        <v>751.13158782739276</v>
      </c>
      <c r="L74" s="45">
        <v>9.4896426836270464</v>
      </c>
      <c r="M74" s="46">
        <v>7490900.4199999999</v>
      </c>
      <c r="N74" s="47">
        <v>1323.4221845324851</v>
      </c>
    </row>
    <row r="75" spans="1:17" s="42" customFormat="1" ht="12" x14ac:dyDescent="0.2">
      <c r="A75" s="43" t="s">
        <v>132</v>
      </c>
      <c r="B75" s="44" t="s">
        <v>133</v>
      </c>
      <c r="C75" s="45">
        <v>5626.7999999999993</v>
      </c>
      <c r="D75" s="46">
        <v>59374151.329999998</v>
      </c>
      <c r="E75" s="37">
        <v>10552.028031918677</v>
      </c>
      <c r="F75" s="46">
        <v>61322766.409999996</v>
      </c>
      <c r="G75" s="37">
        <v>10898.337671500676</v>
      </c>
      <c r="H75" s="45">
        <v>2088.622616762636</v>
      </c>
      <c r="I75" s="45">
        <v>309.40086016919037</v>
      </c>
      <c r="J75" s="45">
        <v>7862.288824909363</v>
      </c>
      <c r="K75" s="45">
        <v>637.57116478282512</v>
      </c>
      <c r="L75" s="45">
        <v>0.45420487666169052</v>
      </c>
      <c r="M75" s="46">
        <v>7637620.6100000003</v>
      </c>
      <c r="N75" s="47">
        <v>1357.3648627994601</v>
      </c>
    </row>
    <row r="76" spans="1:17" s="42" customFormat="1" ht="12" x14ac:dyDescent="0.2">
      <c r="A76" s="43" t="s">
        <v>134</v>
      </c>
      <c r="B76" s="44" t="s">
        <v>135</v>
      </c>
      <c r="C76" s="45">
        <v>5430.7700000000013</v>
      </c>
      <c r="D76" s="46">
        <v>59695353.030000001</v>
      </c>
      <c r="E76" s="37">
        <v>10992.060615713792</v>
      </c>
      <c r="F76" s="46">
        <v>60274740.549999997</v>
      </c>
      <c r="G76" s="37">
        <v>11098.746687854573</v>
      </c>
      <c r="H76" s="45">
        <v>2251.3277141178869</v>
      </c>
      <c r="I76" s="45">
        <v>258.69913290380549</v>
      </c>
      <c r="J76" s="45">
        <v>8055.7250334667078</v>
      </c>
      <c r="K76" s="45">
        <v>530.25800024674209</v>
      </c>
      <c r="L76" s="45">
        <v>2.7368071194324188</v>
      </c>
      <c r="M76" s="46">
        <v>5407292.8099999996</v>
      </c>
      <c r="N76" s="47">
        <v>995.67700528654279</v>
      </c>
    </row>
    <row r="77" spans="1:17" s="42" customFormat="1" ht="12" x14ac:dyDescent="0.2">
      <c r="A77" s="43" t="s">
        <v>136</v>
      </c>
      <c r="B77" s="44" t="s">
        <v>137</v>
      </c>
      <c r="C77" s="45">
        <v>5373.1699999999992</v>
      </c>
      <c r="D77" s="46">
        <v>62200655.280000001</v>
      </c>
      <c r="E77" s="37">
        <v>11576.156213185142</v>
      </c>
      <c r="F77" s="46">
        <v>64178556.979999997</v>
      </c>
      <c r="G77" s="37">
        <v>11944.263252418965</v>
      </c>
      <c r="H77" s="45">
        <v>2114.4756465922355</v>
      </c>
      <c r="I77" s="45">
        <v>247.59045591336218</v>
      </c>
      <c r="J77" s="45">
        <v>8527.5973829229297</v>
      </c>
      <c r="K77" s="45">
        <v>1048.4067077721347</v>
      </c>
      <c r="L77" s="45">
        <v>6.1930592183013022</v>
      </c>
      <c r="M77" s="46">
        <v>10564121.619999999</v>
      </c>
      <c r="N77" s="47">
        <v>1966.0873599755826</v>
      </c>
    </row>
    <row r="78" spans="1:17" s="42" customFormat="1" ht="12" x14ac:dyDescent="0.2">
      <c r="A78" s="43" t="s">
        <v>138</v>
      </c>
      <c r="B78" s="44" t="s">
        <v>139</v>
      </c>
      <c r="C78" s="45">
        <v>5327.78</v>
      </c>
      <c r="D78" s="46">
        <v>48325305.729999997</v>
      </c>
      <c r="E78" s="37">
        <v>9070.4394194204706</v>
      </c>
      <c r="F78" s="46">
        <v>50928062.799999997</v>
      </c>
      <c r="G78" s="37">
        <v>9558.9650473555594</v>
      </c>
      <c r="H78" s="45">
        <v>402.62660432675528</v>
      </c>
      <c r="I78" s="45">
        <v>41.970922222764457</v>
      </c>
      <c r="J78" s="45">
        <v>8516.2410084500498</v>
      </c>
      <c r="K78" s="45">
        <v>598.12651235599071</v>
      </c>
      <c r="L78" s="45">
        <v>0</v>
      </c>
      <c r="M78" s="46">
        <v>8221309.8600000003</v>
      </c>
      <c r="N78" s="47">
        <v>1543.1023540761819</v>
      </c>
    </row>
    <row r="79" spans="1:17" s="53" customFormat="1" ht="12" x14ac:dyDescent="0.2">
      <c r="A79" s="43">
        <f>COUNTA(A48:A78)</f>
        <v>28</v>
      </c>
      <c r="B79" s="50" t="s">
        <v>140</v>
      </c>
      <c r="C79" s="51">
        <f>SUM(C48:C78)</f>
        <v>204978.49</v>
      </c>
      <c r="D79" s="52">
        <f>SUM(D48:D78)</f>
        <v>2239234023.4699998</v>
      </c>
      <c r="E79" s="31">
        <f t="shared" ref="E79" si="6">D79/C79</f>
        <v>10924.239043179603</v>
      </c>
      <c r="F79" s="52">
        <f>SUM(F48:F78)</f>
        <v>2306162791.8400006</v>
      </c>
      <c r="G79" s="31">
        <f t="shared" ref="G79" si="7">F79/C79</f>
        <v>11250.755100401026</v>
      </c>
      <c r="H79" s="32">
        <f>'[1]Master 1516'!O72</f>
        <v>2030.6887729536895</v>
      </c>
      <c r="I79" s="29">
        <f>'[1]Master 1516'!AM72</f>
        <v>337.92670245546248</v>
      </c>
      <c r="J79" s="29">
        <f>'[1]Master 1516'!BM73</f>
        <v>8172.4290960491689</v>
      </c>
      <c r="K79" s="29">
        <f>'[1]Master 1516'!DZ73</f>
        <v>650.62025069923129</v>
      </c>
      <c r="L79" s="29">
        <f>'[1]Master 1516'!EZ73</f>
        <v>19.384983746513882</v>
      </c>
      <c r="M79" s="52">
        <f>SUM(M48:M78)</f>
        <v>281562231.70999998</v>
      </c>
      <c r="N79" s="33">
        <f t="shared" ref="N79" si="8">M79/C79</f>
        <v>1373.618430450922</v>
      </c>
    </row>
    <row r="80" spans="1:17" s="14" customFormat="1" ht="4.5" customHeight="1" x14ac:dyDescent="0.2">
      <c r="B80" s="26"/>
      <c r="C80" s="15"/>
      <c r="D80" s="27"/>
      <c r="F80" s="27"/>
      <c r="M80" s="27"/>
      <c r="N80" s="17"/>
    </row>
    <row r="81" spans="1:17" s="42" customFormat="1" ht="12" x14ac:dyDescent="0.2">
      <c r="A81" s="43"/>
      <c r="B81" s="50" t="s">
        <v>141</v>
      </c>
      <c r="C81" s="46"/>
      <c r="D81" s="46"/>
      <c r="E81" s="37"/>
      <c r="F81" s="46"/>
      <c r="G81" s="37"/>
      <c r="H81" s="60"/>
      <c r="I81" s="39"/>
      <c r="J81" s="36"/>
      <c r="K81" s="36"/>
      <c r="L81" s="36"/>
      <c r="M81" s="46"/>
      <c r="N81" s="41"/>
    </row>
    <row r="82" spans="1:17" s="14" customFormat="1" ht="4.5" customHeight="1" x14ac:dyDescent="0.2">
      <c r="B82" s="26"/>
      <c r="C82" s="15"/>
      <c r="D82" s="27"/>
      <c r="F82" s="27"/>
      <c r="M82" s="27"/>
      <c r="N82" s="17"/>
    </row>
    <row r="83" spans="1:17" s="42" customFormat="1" ht="12" x14ac:dyDescent="0.2">
      <c r="A83" s="43" t="s">
        <v>142</v>
      </c>
      <c r="B83" s="44" t="s">
        <v>143</v>
      </c>
      <c r="C83" s="45">
        <v>4980.47</v>
      </c>
      <c r="D83" s="46">
        <v>50139514.560000002</v>
      </c>
      <c r="E83" s="37">
        <v>10067.22549478262</v>
      </c>
      <c r="F83" s="46">
        <v>52285886.869999997</v>
      </c>
      <c r="G83" s="37">
        <v>10498.183277883412</v>
      </c>
      <c r="H83" s="45">
        <v>1380.2526187287547</v>
      </c>
      <c r="I83" s="45">
        <v>275.49632865974496</v>
      </c>
      <c r="J83" s="45">
        <v>8172.4290960491689</v>
      </c>
      <c r="K83" s="45">
        <v>650.62025069923129</v>
      </c>
      <c r="L83" s="45">
        <v>19.384983746513882</v>
      </c>
      <c r="M83" s="46">
        <v>7568314.9699999997</v>
      </c>
      <c r="N83" s="47">
        <v>1519.5985459203648</v>
      </c>
    </row>
    <row r="84" spans="1:17" s="42" customFormat="1" ht="12" x14ac:dyDescent="0.2">
      <c r="A84" s="43" t="s">
        <v>144</v>
      </c>
      <c r="B84" s="44" t="s">
        <v>145</v>
      </c>
      <c r="C84" s="45">
        <v>4972.21</v>
      </c>
      <c r="D84" s="46">
        <v>53862465.700000003</v>
      </c>
      <c r="E84" s="37">
        <v>10832.701293790889</v>
      </c>
      <c r="F84" s="46">
        <v>55204988.590000004</v>
      </c>
      <c r="G84" s="37">
        <v>11102.706561066409</v>
      </c>
      <c r="H84" s="45">
        <v>1529.131315853514</v>
      </c>
      <c r="I84" s="45">
        <v>170.34493313838314</v>
      </c>
      <c r="J84" s="45">
        <v>8519.6531260747215</v>
      </c>
      <c r="K84" s="45">
        <v>847.99064399934844</v>
      </c>
      <c r="L84" s="45">
        <v>35.586542000438442</v>
      </c>
      <c r="M84" s="46">
        <v>4780533.17</v>
      </c>
      <c r="N84" s="47">
        <v>961.45037518527977</v>
      </c>
    </row>
    <row r="85" spans="1:17" s="42" customFormat="1" ht="12" x14ac:dyDescent="0.2">
      <c r="A85" s="43" t="s">
        <v>146</v>
      </c>
      <c r="B85" s="44" t="s">
        <v>147</v>
      </c>
      <c r="C85" s="45">
        <v>4763.2099999999991</v>
      </c>
      <c r="D85" s="46">
        <v>55421946.719999999</v>
      </c>
      <c r="E85" s="37">
        <v>11635.419542703346</v>
      </c>
      <c r="F85" s="46">
        <v>57649200.530000001</v>
      </c>
      <c r="G85" s="37">
        <v>12103.01467497759</v>
      </c>
      <c r="H85" s="45">
        <v>2900.7209717816354</v>
      </c>
      <c r="I85" s="45">
        <v>161.32917717253704</v>
      </c>
      <c r="J85" s="45">
        <v>8183.7624606095496</v>
      </c>
      <c r="K85" s="45">
        <v>835.55206887792065</v>
      </c>
      <c r="L85" s="45">
        <v>21.649996535949498</v>
      </c>
      <c r="M85" s="46">
        <v>6961051.7199999997</v>
      </c>
      <c r="N85" s="47">
        <v>1461.420285899635</v>
      </c>
    </row>
    <row r="86" spans="1:17" s="42" customFormat="1" ht="12" x14ac:dyDescent="0.2">
      <c r="A86" s="43" t="s">
        <v>148</v>
      </c>
      <c r="B86" s="44" t="s">
        <v>149</v>
      </c>
      <c r="C86" s="45">
        <v>4525.51</v>
      </c>
      <c r="D86" s="46">
        <v>48870136.530000001</v>
      </c>
      <c r="E86" s="37">
        <v>10798.813068582325</v>
      </c>
      <c r="F86" s="46">
        <v>50135221.299999997</v>
      </c>
      <c r="G86" s="37">
        <v>11078.3583065776</v>
      </c>
      <c r="H86" s="45">
        <v>2024.4026308637035</v>
      </c>
      <c r="I86" s="45">
        <v>190.62052674726161</v>
      </c>
      <c r="J86" s="45">
        <v>8049.2950805544569</v>
      </c>
      <c r="K86" s="45">
        <v>798.76540323632025</v>
      </c>
      <c r="L86" s="45">
        <v>15.274665175858631</v>
      </c>
      <c r="M86" s="46">
        <v>4459564.12</v>
      </c>
      <c r="N86" s="47">
        <v>985.42796723463209</v>
      </c>
    </row>
    <row r="87" spans="1:17" s="42" customFormat="1" ht="12" x14ac:dyDescent="0.2">
      <c r="A87" s="43" t="s">
        <v>150</v>
      </c>
      <c r="B87" s="44" t="s">
        <v>151</v>
      </c>
      <c r="C87" s="45">
        <v>4402.88</v>
      </c>
      <c r="D87" s="46">
        <v>49346221.25</v>
      </c>
      <c r="E87" s="37">
        <v>11207.714325623228</v>
      </c>
      <c r="F87" s="46">
        <v>49086841.829999998</v>
      </c>
      <c r="G87" s="37">
        <v>11148.803017570317</v>
      </c>
      <c r="H87" s="45">
        <v>2586.7177006868228</v>
      </c>
      <c r="I87" s="45">
        <v>240.07520532015408</v>
      </c>
      <c r="J87" s="45">
        <v>7801.7421823897075</v>
      </c>
      <c r="K87" s="45">
        <v>511.65651346391439</v>
      </c>
      <c r="L87" s="45">
        <v>8.6114157097172761</v>
      </c>
      <c r="M87" s="46">
        <v>3957813.24</v>
      </c>
      <c r="N87" s="47">
        <v>898.91462860673016</v>
      </c>
    </row>
    <row r="88" spans="1:17" s="42" customFormat="1" ht="12" x14ac:dyDescent="0.2">
      <c r="A88" s="43" t="s">
        <v>152</v>
      </c>
      <c r="B88" s="44" t="s">
        <v>153</v>
      </c>
      <c r="C88" s="45">
        <v>4379.58</v>
      </c>
      <c r="D88" s="46">
        <v>51198668.009999998</v>
      </c>
      <c r="E88" s="37">
        <v>11690.314598660145</v>
      </c>
      <c r="F88" s="46">
        <v>52655537.630000003</v>
      </c>
      <c r="G88" s="37">
        <v>12022.96513135963</v>
      </c>
      <c r="H88" s="45">
        <v>1636.5595833390416</v>
      </c>
      <c r="I88" s="45">
        <v>148.99030500641612</v>
      </c>
      <c r="J88" s="45">
        <v>8780.3586987793351</v>
      </c>
      <c r="K88" s="45">
        <v>1054.8299814137426</v>
      </c>
      <c r="L88" s="45">
        <v>402.2265628210925</v>
      </c>
      <c r="M88" s="46">
        <v>4964341.95</v>
      </c>
      <c r="N88" s="47">
        <v>1133.520097817599</v>
      </c>
    </row>
    <row r="89" spans="1:17" s="14" customFormat="1" ht="12" x14ac:dyDescent="0.2">
      <c r="A89" s="43" t="s">
        <v>154</v>
      </c>
      <c r="B89" s="44" t="s">
        <v>155</v>
      </c>
      <c r="C89" s="45">
        <v>4286.3500000000004</v>
      </c>
      <c r="D89" s="46">
        <v>50608353.079999998</v>
      </c>
      <c r="E89" s="37">
        <v>11806.864367118877</v>
      </c>
      <c r="F89" s="46">
        <v>51376006.689999998</v>
      </c>
      <c r="G89" s="37">
        <v>11985.956977381687</v>
      </c>
      <c r="H89" s="45">
        <v>3261.2596544845846</v>
      </c>
      <c r="I89" s="45">
        <v>1182.9413417009807</v>
      </c>
      <c r="J89" s="45">
        <v>7178.6699126296262</v>
      </c>
      <c r="K89" s="45">
        <v>316.02287960619174</v>
      </c>
      <c r="L89" s="45">
        <v>47.063188960304224</v>
      </c>
      <c r="M89" s="46">
        <v>7260084.1299999999</v>
      </c>
      <c r="N89" s="47">
        <v>1693.7683880224431</v>
      </c>
      <c r="O89" s="42"/>
      <c r="P89" s="42"/>
      <c r="Q89" s="42"/>
    </row>
    <row r="90" spans="1:17" s="42" customFormat="1" ht="12" x14ac:dyDescent="0.2">
      <c r="A90" s="43" t="s">
        <v>156</v>
      </c>
      <c r="B90" s="44" t="s">
        <v>157</v>
      </c>
      <c r="C90" s="45">
        <v>4279.5499999999993</v>
      </c>
      <c r="D90" s="46">
        <v>43787288.780000001</v>
      </c>
      <c r="E90" s="37">
        <v>10231.750716780973</v>
      </c>
      <c r="F90" s="46">
        <v>46489950.240000002</v>
      </c>
      <c r="G90" s="37">
        <v>10863.280073839542</v>
      </c>
      <c r="H90" s="45">
        <v>645.11625054036062</v>
      </c>
      <c r="I90" s="45">
        <v>241.75563318573219</v>
      </c>
      <c r="J90" s="45">
        <v>8812.5547873024043</v>
      </c>
      <c r="K90" s="45">
        <v>1158.5541049876742</v>
      </c>
      <c r="L90" s="45">
        <v>5.2992978233692805</v>
      </c>
      <c r="M90" s="46">
        <v>10039972.08</v>
      </c>
      <c r="N90" s="47">
        <v>2346.0345316680496</v>
      </c>
    </row>
    <row r="91" spans="1:17" s="42" customFormat="1" ht="12" x14ac:dyDescent="0.2">
      <c r="A91" s="43" t="s">
        <v>158</v>
      </c>
      <c r="B91" s="44" t="s">
        <v>159</v>
      </c>
      <c r="C91" s="45">
        <v>4267.37</v>
      </c>
      <c r="D91" s="46">
        <v>50070414.960000001</v>
      </c>
      <c r="E91" s="37">
        <v>11733.319341889735</v>
      </c>
      <c r="F91" s="46">
        <v>51780553.659999996</v>
      </c>
      <c r="G91" s="37">
        <v>12134.067038949048</v>
      </c>
      <c r="H91" s="45">
        <v>2482.6513613771481</v>
      </c>
      <c r="I91" s="45">
        <v>185.45012970518141</v>
      </c>
      <c r="J91" s="45">
        <v>8653.3143036577549</v>
      </c>
      <c r="K91" s="45">
        <v>812.65124420896245</v>
      </c>
      <c r="L91" s="45">
        <v>0</v>
      </c>
      <c r="M91" s="46">
        <v>4594273.26</v>
      </c>
      <c r="N91" s="47">
        <v>1076.6053236536789</v>
      </c>
    </row>
    <row r="92" spans="1:17" s="42" customFormat="1" ht="12" x14ac:dyDescent="0.2">
      <c r="A92" s="43" t="s">
        <v>160</v>
      </c>
      <c r="B92" s="44" t="s">
        <v>161</v>
      </c>
      <c r="C92" s="45">
        <v>4238.8999999999996</v>
      </c>
      <c r="D92" s="46">
        <v>49212541.060000002</v>
      </c>
      <c r="E92" s="37">
        <v>11609.743343792023</v>
      </c>
      <c r="F92" s="46">
        <v>50833758.07</v>
      </c>
      <c r="G92" s="37">
        <v>11992.205069711483</v>
      </c>
      <c r="H92" s="45">
        <v>2336.8512562221335</v>
      </c>
      <c r="I92" s="45">
        <v>345.1090872632052</v>
      </c>
      <c r="J92" s="45">
        <v>8478.0308617801784</v>
      </c>
      <c r="K92" s="45">
        <v>805.97211776640177</v>
      </c>
      <c r="L92" s="45">
        <v>26.241746679563093</v>
      </c>
      <c r="M92" s="46">
        <v>6865532</v>
      </c>
      <c r="N92" s="47">
        <v>1619.6494373540306</v>
      </c>
    </row>
    <row r="93" spans="1:17" s="42" customFormat="1" ht="12" x14ac:dyDescent="0.2">
      <c r="A93" s="43" t="s">
        <v>162</v>
      </c>
      <c r="B93" s="44" t="s">
        <v>163</v>
      </c>
      <c r="C93" s="45">
        <v>4140.7299999999996</v>
      </c>
      <c r="D93" s="46">
        <v>44146646.719999999</v>
      </c>
      <c r="E93" s="37">
        <v>10661.561299577612</v>
      </c>
      <c r="F93" s="46">
        <v>45799300.539999999</v>
      </c>
      <c r="G93" s="37">
        <v>11060.682667065954</v>
      </c>
      <c r="H93" s="45">
        <v>282.6313717629501</v>
      </c>
      <c r="I93" s="45">
        <v>122.53146425871768</v>
      </c>
      <c r="J93" s="45">
        <v>8992.404636380541</v>
      </c>
      <c r="K93" s="45">
        <v>1660.6817976540372</v>
      </c>
      <c r="L93" s="45">
        <v>2.4333970097060185</v>
      </c>
      <c r="M93" s="46">
        <v>7096092.1900000004</v>
      </c>
      <c r="N93" s="47">
        <v>1713.7297505512315</v>
      </c>
    </row>
    <row r="94" spans="1:17" s="42" customFormat="1" ht="12" x14ac:dyDescent="0.2">
      <c r="A94" s="43" t="s">
        <v>164</v>
      </c>
      <c r="B94" s="44" t="s">
        <v>165</v>
      </c>
      <c r="C94" s="45">
        <v>4033.6099999999997</v>
      </c>
      <c r="D94" s="46">
        <v>47201587.619999997</v>
      </c>
      <c r="E94" s="37">
        <v>11702.070259643348</v>
      </c>
      <c r="F94" s="46">
        <v>47266347.450000003</v>
      </c>
      <c r="G94" s="37">
        <v>11718.125314544541</v>
      </c>
      <c r="H94" s="45">
        <v>2543.5091097056984</v>
      </c>
      <c r="I94" s="45">
        <v>338.9775436891519</v>
      </c>
      <c r="J94" s="45">
        <v>8140.6311914141443</v>
      </c>
      <c r="K94" s="45">
        <v>678.96990537012766</v>
      </c>
      <c r="L94" s="45">
        <v>16.037564365419563</v>
      </c>
      <c r="M94" s="46">
        <v>5354534.84</v>
      </c>
      <c r="N94" s="47">
        <v>1327.4795629721268</v>
      </c>
    </row>
    <row r="95" spans="1:17" s="42" customFormat="1" ht="12" x14ac:dyDescent="0.2">
      <c r="A95" s="43" t="s">
        <v>166</v>
      </c>
      <c r="B95" s="44" t="s">
        <v>167</v>
      </c>
      <c r="C95" s="45">
        <v>3858.1800000000003</v>
      </c>
      <c r="D95" s="46">
        <v>43160372.170000002</v>
      </c>
      <c r="E95" s="37">
        <v>11186.718133938799</v>
      </c>
      <c r="F95" s="46">
        <v>44774279.350000001</v>
      </c>
      <c r="G95" s="37">
        <v>11605.026035591911</v>
      </c>
      <c r="H95" s="45">
        <v>2223.4721293459606</v>
      </c>
      <c r="I95" s="45">
        <v>175.05527217496331</v>
      </c>
      <c r="J95" s="45">
        <v>8186.0822538087878</v>
      </c>
      <c r="K95" s="45">
        <v>1014.9870120108446</v>
      </c>
      <c r="L95" s="45">
        <v>5.4293682513516739</v>
      </c>
      <c r="M95" s="46">
        <v>6600870.6399999997</v>
      </c>
      <c r="N95" s="47">
        <v>1710.8767968316665</v>
      </c>
    </row>
    <row r="96" spans="1:17" s="42" customFormat="1" ht="12" x14ac:dyDescent="0.2">
      <c r="A96" s="43" t="s">
        <v>168</v>
      </c>
      <c r="B96" s="44" t="s">
        <v>169</v>
      </c>
      <c r="C96" s="45">
        <v>3769.74</v>
      </c>
      <c r="D96" s="46">
        <v>42544306.670000002</v>
      </c>
      <c r="E96" s="37">
        <v>11285.740308350179</v>
      </c>
      <c r="F96" s="46">
        <v>42786295.93</v>
      </c>
      <c r="G96" s="37">
        <v>11349.932868049256</v>
      </c>
      <c r="H96" s="45">
        <v>2541.66119414071</v>
      </c>
      <c r="I96" s="45">
        <v>906.39288385936425</v>
      </c>
      <c r="J96" s="45">
        <v>7470.4348071750301</v>
      </c>
      <c r="K96" s="45">
        <v>353.81786011767394</v>
      </c>
      <c r="L96" s="45">
        <v>77.62612275647659</v>
      </c>
      <c r="M96" s="46">
        <v>2883765.22</v>
      </c>
      <c r="N96" s="47">
        <v>764.97721858801947</v>
      </c>
    </row>
    <row r="97" spans="1:17" s="53" customFormat="1" ht="12" x14ac:dyDescent="0.2">
      <c r="A97" s="43" t="s">
        <v>170</v>
      </c>
      <c r="B97" s="44" t="s">
        <v>171</v>
      </c>
      <c r="C97" s="45">
        <v>3708.4700000000003</v>
      </c>
      <c r="D97" s="46">
        <v>41921355.240000002</v>
      </c>
      <c r="E97" s="37">
        <v>11304.21851599177</v>
      </c>
      <c r="F97" s="46">
        <v>42889209.729999997</v>
      </c>
      <c r="G97" s="37">
        <v>11565.203366887152</v>
      </c>
      <c r="H97" s="45">
        <v>2140.2891057498105</v>
      </c>
      <c r="I97" s="45">
        <v>210.43715332738299</v>
      </c>
      <c r="J97" s="45">
        <v>8364.9429791800922</v>
      </c>
      <c r="K97" s="45">
        <v>721.96344584154645</v>
      </c>
      <c r="L97" s="45">
        <v>127.57068278831971</v>
      </c>
      <c r="M97" s="46">
        <v>3388436.02</v>
      </c>
      <c r="N97" s="47">
        <v>913.70188244747828</v>
      </c>
      <c r="O97" s="42"/>
      <c r="P97" s="42"/>
      <c r="Q97" s="42"/>
    </row>
    <row r="98" spans="1:17" s="42" customFormat="1" ht="12" x14ac:dyDescent="0.2">
      <c r="A98" s="43" t="s">
        <v>172</v>
      </c>
      <c r="B98" s="44" t="s">
        <v>173</v>
      </c>
      <c r="C98" s="45">
        <v>3694.87</v>
      </c>
      <c r="D98" s="46">
        <v>38153412.210000001</v>
      </c>
      <c r="E98" s="37">
        <v>10326.049958455913</v>
      </c>
      <c r="F98" s="46">
        <v>40574180.25</v>
      </c>
      <c r="G98" s="37">
        <v>10981.219975263</v>
      </c>
      <c r="H98" s="45">
        <v>366.12620200440074</v>
      </c>
      <c r="I98" s="45">
        <v>174.83998083829744</v>
      </c>
      <c r="J98" s="45">
        <v>8941.349300516662</v>
      </c>
      <c r="K98" s="45">
        <v>1496.8893655257157</v>
      </c>
      <c r="L98" s="45">
        <v>2.0151263779239867</v>
      </c>
      <c r="M98" s="46">
        <v>7462491.6399999997</v>
      </c>
      <c r="N98" s="47">
        <v>2019.6899051928756</v>
      </c>
    </row>
    <row r="99" spans="1:17" s="42" customFormat="1" ht="12" x14ac:dyDescent="0.2">
      <c r="A99" s="43" t="s">
        <v>174</v>
      </c>
      <c r="B99" s="44" t="s">
        <v>175</v>
      </c>
      <c r="C99" s="45">
        <v>3685.41</v>
      </c>
      <c r="D99" s="46">
        <v>44539696.960000001</v>
      </c>
      <c r="E99" s="37">
        <v>12085.411652977553</v>
      </c>
      <c r="F99" s="46">
        <v>44496862.530000001</v>
      </c>
      <c r="G99" s="37">
        <v>12073.788948855081</v>
      </c>
      <c r="H99" s="45">
        <v>2567.153011469552</v>
      </c>
      <c r="I99" s="45">
        <v>215.7811369698351</v>
      </c>
      <c r="J99" s="45">
        <v>8315.0882561234703</v>
      </c>
      <c r="K99" s="45">
        <v>970.99410106338246</v>
      </c>
      <c r="L99" s="45">
        <v>4.7724432288402108</v>
      </c>
      <c r="M99" s="46">
        <v>3182072.9</v>
      </c>
      <c r="N99" s="47">
        <v>863.42439511479051</v>
      </c>
    </row>
    <row r="100" spans="1:17" s="42" customFormat="1" ht="12" x14ac:dyDescent="0.2">
      <c r="A100" s="43" t="s">
        <v>176</v>
      </c>
      <c r="B100" s="44" t="s">
        <v>177</v>
      </c>
      <c r="C100" s="45">
        <v>3676.2200000000003</v>
      </c>
      <c r="D100" s="46">
        <v>38945406.030000001</v>
      </c>
      <c r="E100" s="37">
        <v>10593.872518510861</v>
      </c>
      <c r="F100" s="46">
        <v>40987780.520000003</v>
      </c>
      <c r="G100" s="37">
        <v>11149.436247014597</v>
      </c>
      <c r="H100" s="45">
        <v>2533.7643612188608</v>
      </c>
      <c r="I100" s="45">
        <v>198.15055682195299</v>
      </c>
      <c r="J100" s="45">
        <v>7669.0621235943445</v>
      </c>
      <c r="K100" s="45">
        <v>614.18469786900664</v>
      </c>
      <c r="L100" s="45">
        <v>134.2745075104319</v>
      </c>
      <c r="M100" s="46">
        <v>6717747.3899999997</v>
      </c>
      <c r="N100" s="47">
        <v>1827.3518423815765</v>
      </c>
    </row>
    <row r="101" spans="1:17" s="42" customFormat="1" ht="12" x14ac:dyDescent="0.2">
      <c r="A101" s="43" t="s">
        <v>178</v>
      </c>
      <c r="B101" s="44" t="s">
        <v>179</v>
      </c>
      <c r="C101" s="45">
        <v>3654.68</v>
      </c>
      <c r="D101" s="46">
        <v>41179978.159999996</v>
      </c>
      <c r="E101" s="37">
        <v>11267.738395700855</v>
      </c>
      <c r="F101" s="46">
        <v>43446302.350000001</v>
      </c>
      <c r="G101" s="37">
        <v>11887.85402552344</v>
      </c>
      <c r="H101" s="45">
        <v>1545.8110887957359</v>
      </c>
      <c r="I101" s="45">
        <v>87.150330535094739</v>
      </c>
      <c r="J101" s="45">
        <v>8765.2503830704736</v>
      </c>
      <c r="K101" s="45">
        <v>1246.2244327820767</v>
      </c>
      <c r="L101" s="45">
        <v>243.41779034005714</v>
      </c>
      <c r="M101" s="46">
        <v>6270743.6799999997</v>
      </c>
      <c r="N101" s="47">
        <v>1715.8119671216084</v>
      </c>
    </row>
    <row r="102" spans="1:17" s="42" customFormat="1" ht="12" x14ac:dyDescent="0.2">
      <c r="A102" s="43" t="s">
        <v>180</v>
      </c>
      <c r="B102" s="44" t="s">
        <v>181</v>
      </c>
      <c r="C102" s="45">
        <v>3599.8300000000004</v>
      </c>
      <c r="D102" s="46">
        <v>38805813.850000001</v>
      </c>
      <c r="E102" s="37">
        <v>10779.901787028832</v>
      </c>
      <c r="F102" s="46">
        <v>40466490</v>
      </c>
      <c r="G102" s="37">
        <v>11241.222502173712</v>
      </c>
      <c r="H102" s="45">
        <v>1495.2336582560843</v>
      </c>
      <c r="I102" s="45">
        <v>201.59519755099547</v>
      </c>
      <c r="J102" s="45">
        <v>8637.6184180919627</v>
      </c>
      <c r="K102" s="45">
        <v>888.72947055833163</v>
      </c>
      <c r="L102" s="45">
        <v>18.045757716336603</v>
      </c>
      <c r="M102" s="46">
        <v>5589995.5899999999</v>
      </c>
      <c r="N102" s="47">
        <v>1552.8498817999737</v>
      </c>
    </row>
    <row r="103" spans="1:17" s="14" customFormat="1" ht="4.5" customHeight="1" x14ac:dyDescent="0.2">
      <c r="B103" s="26"/>
      <c r="C103" s="15"/>
      <c r="D103" s="27"/>
      <c r="F103" s="27"/>
      <c r="M103" s="27"/>
      <c r="N103" s="17"/>
    </row>
    <row r="104" spans="1:17" s="42" customFormat="1" ht="12" x14ac:dyDescent="0.2">
      <c r="A104" s="43"/>
      <c r="B104" s="50" t="s">
        <v>182</v>
      </c>
      <c r="C104" s="45"/>
      <c r="D104" s="43"/>
      <c r="E104" s="37"/>
      <c r="F104" s="40"/>
      <c r="G104" s="37"/>
      <c r="H104" s="60"/>
      <c r="I104" s="39"/>
      <c r="J104" s="36"/>
      <c r="K104" s="36"/>
      <c r="L104" s="36"/>
      <c r="M104" s="40"/>
      <c r="N104" s="41"/>
    </row>
    <row r="105" spans="1:17" s="14" customFormat="1" ht="4.5" customHeight="1" x14ac:dyDescent="0.2">
      <c r="B105" s="26"/>
      <c r="C105" s="15"/>
      <c r="D105" s="27"/>
      <c r="F105" s="27"/>
      <c r="M105" s="27"/>
      <c r="N105" s="17"/>
    </row>
    <row r="106" spans="1:17" s="14" customFormat="1" ht="11.45" customHeight="1" x14ac:dyDescent="0.2">
      <c r="A106" s="43" t="s">
        <v>183</v>
      </c>
      <c r="B106" s="44" t="s">
        <v>184</v>
      </c>
      <c r="C106" s="45">
        <v>3567.0899999999997</v>
      </c>
      <c r="D106" s="46">
        <v>38508584.140000001</v>
      </c>
      <c r="E106" s="37">
        <v>10795.51795441102</v>
      </c>
      <c r="F106" s="46">
        <v>40638301.469999999</v>
      </c>
      <c r="G106" s="37">
        <v>11392.564098466819</v>
      </c>
      <c r="H106" s="45">
        <v>2428.7556271358449</v>
      </c>
      <c r="I106" s="45">
        <v>344.37979417396258</v>
      </c>
      <c r="J106" s="45">
        <v>7992.1708367324636</v>
      </c>
      <c r="K106" s="45">
        <v>553.99961313003053</v>
      </c>
      <c r="L106" s="45">
        <v>73.258227294517383</v>
      </c>
      <c r="M106" s="46">
        <v>8389880.5299999993</v>
      </c>
      <c r="N106" s="47">
        <v>2352.0237868963218</v>
      </c>
      <c r="O106" s="42"/>
      <c r="P106" s="42"/>
      <c r="Q106" s="42"/>
    </row>
    <row r="107" spans="1:17" s="42" customFormat="1" ht="12" x14ac:dyDescent="0.2">
      <c r="A107" s="43" t="s">
        <v>185</v>
      </c>
      <c r="B107" s="44" t="s">
        <v>186</v>
      </c>
      <c r="C107" s="45">
        <v>3421.0600000000004</v>
      </c>
      <c r="D107" s="46">
        <v>37726204.479999997</v>
      </c>
      <c r="E107" s="37">
        <v>11027.636019245494</v>
      </c>
      <c r="F107" s="46">
        <v>40292713.770000003</v>
      </c>
      <c r="G107" s="37">
        <v>11777.84481125733</v>
      </c>
      <c r="H107" s="45">
        <v>278.13751001151684</v>
      </c>
      <c r="I107" s="45">
        <v>94.482514191507875</v>
      </c>
      <c r="J107" s="45">
        <v>9076.3116577902765</v>
      </c>
      <c r="K107" s="45">
        <v>2315.9330266057887</v>
      </c>
      <c r="L107" s="45">
        <v>12.980102658240426</v>
      </c>
      <c r="M107" s="46">
        <v>4222362.49</v>
      </c>
      <c r="N107" s="47">
        <v>1234.2263772047258</v>
      </c>
    </row>
    <row r="108" spans="1:17" s="14" customFormat="1" ht="11.45" customHeight="1" x14ac:dyDescent="0.2">
      <c r="A108" s="43" t="s">
        <v>187</v>
      </c>
      <c r="B108" s="44" t="s">
        <v>188</v>
      </c>
      <c r="C108" s="45">
        <v>3346.8000000000006</v>
      </c>
      <c r="D108" s="46">
        <v>41164409.409999996</v>
      </c>
      <c r="E108" s="37">
        <v>12299.632308473763</v>
      </c>
      <c r="F108" s="46">
        <v>42484435.710000001</v>
      </c>
      <c r="G108" s="37">
        <v>12694.046764073142</v>
      </c>
      <c r="H108" s="45">
        <v>1553.4340623879525</v>
      </c>
      <c r="I108" s="45">
        <v>188.34172941317081</v>
      </c>
      <c r="J108" s="45">
        <v>9408.2455898171374</v>
      </c>
      <c r="K108" s="45">
        <v>1478.8000896378626</v>
      </c>
      <c r="L108" s="45">
        <v>65.225292817019238</v>
      </c>
      <c r="M108" s="46">
        <v>4228591.22</v>
      </c>
      <c r="N108" s="47">
        <v>1263.472935341221</v>
      </c>
      <c r="O108" s="53"/>
      <c r="P108" s="53"/>
      <c r="Q108" s="53"/>
    </row>
    <row r="109" spans="1:17" s="42" customFormat="1" ht="12" x14ac:dyDescent="0.2">
      <c r="A109" s="43" t="s">
        <v>189</v>
      </c>
      <c r="B109" s="44" t="s">
        <v>190</v>
      </c>
      <c r="C109" s="45">
        <v>3274.9199999999996</v>
      </c>
      <c r="D109" s="46">
        <v>32807481.82</v>
      </c>
      <c r="E109" s="37">
        <v>10017.796410293993</v>
      </c>
      <c r="F109" s="46">
        <v>36093604.810000002</v>
      </c>
      <c r="G109" s="37">
        <v>11021.217254161937</v>
      </c>
      <c r="H109" s="45">
        <v>2268.1956200456807</v>
      </c>
      <c r="I109" s="45">
        <v>171.57955614182947</v>
      </c>
      <c r="J109" s="45">
        <v>7828.6258626164908</v>
      </c>
      <c r="K109" s="45">
        <v>676.31354048343178</v>
      </c>
      <c r="L109" s="45">
        <v>76.502674874500755</v>
      </c>
      <c r="M109" s="46">
        <v>4859578.87</v>
      </c>
      <c r="N109" s="47">
        <v>1483.8771237159995</v>
      </c>
    </row>
    <row r="110" spans="1:17" s="42" customFormat="1" ht="12" x14ac:dyDescent="0.2">
      <c r="A110" s="43" t="s">
        <v>191</v>
      </c>
      <c r="B110" s="44" t="s">
        <v>192</v>
      </c>
      <c r="C110" s="45">
        <v>3159.6400000000003</v>
      </c>
      <c r="D110" s="46">
        <v>35272899.68</v>
      </c>
      <c r="E110" s="37">
        <v>11163.581825777619</v>
      </c>
      <c r="F110" s="46">
        <v>35868496.799999997</v>
      </c>
      <c r="G110" s="37">
        <v>11352.083401906544</v>
      </c>
      <c r="H110" s="45">
        <v>2606.3806731146583</v>
      </c>
      <c r="I110" s="45">
        <v>774.42793166310082</v>
      </c>
      <c r="J110" s="45">
        <v>7554.5570697927615</v>
      </c>
      <c r="K110" s="45">
        <v>412.6948006734944</v>
      </c>
      <c r="L110" s="45">
        <v>4.0229266625311739</v>
      </c>
      <c r="M110" s="46">
        <v>3956378</v>
      </c>
      <c r="N110" s="47">
        <v>1252.1610056841917</v>
      </c>
    </row>
    <row r="111" spans="1:17" s="42" customFormat="1" ht="12" x14ac:dyDescent="0.2">
      <c r="A111" s="43" t="s">
        <v>193</v>
      </c>
      <c r="B111" s="44" t="s">
        <v>194</v>
      </c>
      <c r="C111" s="45">
        <v>3143.5400000000009</v>
      </c>
      <c r="D111" s="46">
        <v>31953812.07</v>
      </c>
      <c r="E111" s="37">
        <v>10164.913463801953</v>
      </c>
      <c r="F111" s="46">
        <v>34377015.859999999</v>
      </c>
      <c r="G111" s="37">
        <v>10935.765366434018</v>
      </c>
      <c r="H111" s="45">
        <v>2051.5486426131042</v>
      </c>
      <c r="I111" s="45">
        <v>277.11799754416984</v>
      </c>
      <c r="J111" s="45">
        <v>7921.6360027230448</v>
      </c>
      <c r="K111" s="45">
        <v>667.98689693784684</v>
      </c>
      <c r="L111" s="45">
        <v>17.47582661585346</v>
      </c>
      <c r="M111" s="46">
        <v>8558111.7200000007</v>
      </c>
      <c r="N111" s="47">
        <v>2722.444034432518</v>
      </c>
    </row>
    <row r="112" spans="1:17" s="42" customFormat="1" ht="12" x14ac:dyDescent="0.2">
      <c r="A112" s="43" t="s">
        <v>195</v>
      </c>
      <c r="B112" s="44" t="s">
        <v>196</v>
      </c>
      <c r="C112" s="45">
        <v>3123.98</v>
      </c>
      <c r="D112" s="46">
        <v>33487164.960000001</v>
      </c>
      <c r="E112" s="37">
        <v>10719.391596617135</v>
      </c>
      <c r="F112" s="46">
        <v>33995019.109999999</v>
      </c>
      <c r="G112" s="37">
        <v>10881.957986286723</v>
      </c>
      <c r="H112" s="45">
        <v>1441.0945140493855</v>
      </c>
      <c r="I112" s="45">
        <v>172.42897521751101</v>
      </c>
      <c r="J112" s="45">
        <v>8459.4006651771124</v>
      </c>
      <c r="K112" s="45">
        <v>808.23933251813389</v>
      </c>
      <c r="L112" s="45">
        <v>0.79449932457954275</v>
      </c>
      <c r="M112" s="46">
        <v>4247883.55</v>
      </c>
      <c r="N112" s="47">
        <v>1359.7665638064263</v>
      </c>
    </row>
    <row r="113" spans="1:17" s="42" customFormat="1" ht="12" x14ac:dyDescent="0.2">
      <c r="A113" s="43" t="s">
        <v>197</v>
      </c>
      <c r="B113" s="44" t="s">
        <v>198</v>
      </c>
      <c r="C113" s="45">
        <v>3092.01</v>
      </c>
      <c r="D113" s="46">
        <v>33087403.489999998</v>
      </c>
      <c r="E113" s="37">
        <v>10700.936766051855</v>
      </c>
      <c r="F113" s="46">
        <v>33606955.259999998</v>
      </c>
      <c r="G113" s="37">
        <v>10868.967196095742</v>
      </c>
      <c r="H113" s="45">
        <v>2268.9208249649901</v>
      </c>
      <c r="I113" s="45">
        <v>337.63810272282427</v>
      </c>
      <c r="J113" s="45">
        <v>7484.0692203453418</v>
      </c>
      <c r="K113" s="45">
        <v>761.27627012849234</v>
      </c>
      <c r="L113" s="45">
        <v>17.062777934094651</v>
      </c>
      <c r="M113" s="46">
        <v>5288748.3899999997</v>
      </c>
      <c r="N113" s="47">
        <v>1710.4564312534562</v>
      </c>
    </row>
    <row r="114" spans="1:17" s="42" customFormat="1" ht="12" x14ac:dyDescent="0.2">
      <c r="A114" s="43" t="s">
        <v>199</v>
      </c>
      <c r="B114" s="44" t="s">
        <v>200</v>
      </c>
      <c r="C114" s="45">
        <v>3063.5699999999997</v>
      </c>
      <c r="D114" s="46">
        <v>31415839.690000001</v>
      </c>
      <c r="E114" s="37">
        <v>10254.650518839133</v>
      </c>
      <c r="F114" s="46">
        <v>32845253.559999999</v>
      </c>
      <c r="G114" s="37">
        <v>10721.23488609694</v>
      </c>
      <c r="H114" s="45">
        <v>1831.9424070610432</v>
      </c>
      <c r="I114" s="45">
        <v>221.35890807130249</v>
      </c>
      <c r="J114" s="45">
        <v>7911.4502035207297</v>
      </c>
      <c r="K114" s="45">
        <v>655.86927669353076</v>
      </c>
      <c r="L114" s="45">
        <v>100.61409075033377</v>
      </c>
      <c r="M114" s="46">
        <v>2897382.51</v>
      </c>
      <c r="N114" s="47">
        <v>945.75365015325258</v>
      </c>
    </row>
    <row r="115" spans="1:17" s="42" customFormat="1" ht="12" x14ac:dyDescent="0.2">
      <c r="A115" s="43" t="s">
        <v>201</v>
      </c>
      <c r="B115" s="44" t="s">
        <v>202</v>
      </c>
      <c r="C115" s="45">
        <v>3015.2599999999993</v>
      </c>
      <c r="D115" s="46">
        <v>33994117.710000001</v>
      </c>
      <c r="E115" s="37">
        <v>11274.025360997064</v>
      </c>
      <c r="F115" s="46">
        <v>35918343.219999999</v>
      </c>
      <c r="G115" s="37">
        <v>11912.18774500375</v>
      </c>
      <c r="H115" s="45">
        <v>1499.9667756677704</v>
      </c>
      <c r="I115" s="45">
        <v>187.38780403679954</v>
      </c>
      <c r="J115" s="45">
        <v>8636.0455085133635</v>
      </c>
      <c r="K115" s="45">
        <v>853.39286164377233</v>
      </c>
      <c r="L115" s="45">
        <v>735.39479514204425</v>
      </c>
      <c r="M115" s="46">
        <v>6211816.7300000004</v>
      </c>
      <c r="N115" s="47">
        <v>2060.126400376751</v>
      </c>
    </row>
    <row r="116" spans="1:17" s="53" customFormat="1" ht="12" x14ac:dyDescent="0.2">
      <c r="A116" s="43">
        <f>COUNTA(A83:A115)</f>
        <v>30</v>
      </c>
      <c r="B116" s="50" t="s">
        <v>203</v>
      </c>
      <c r="C116" s="51">
        <f>SUM(C83:C115)</f>
        <v>115125.63999999997</v>
      </c>
      <c r="D116" s="52">
        <f>SUM(D83:D115)</f>
        <v>1272534043.73</v>
      </c>
      <c r="E116" s="31">
        <f>D116/C116</f>
        <v>11053.437303193279</v>
      </c>
      <c r="F116" s="52">
        <f>SUM(F83:F115)</f>
        <v>1317105133.6299996</v>
      </c>
      <c r="G116" s="31">
        <f>F116/C116</f>
        <v>11440.589026302046</v>
      </c>
      <c r="H116" s="32">
        <f>'[1]Master 1516'!O101</f>
        <v>1916.9271555793769</v>
      </c>
      <c r="I116" s="29">
        <f>'[1]Master 1516'!AM101</f>
        <v>285.8153354338358</v>
      </c>
      <c r="J116" s="29">
        <f>'[1]Master 1516'!BM101</f>
        <v>8297.5590834829036</v>
      </c>
      <c r="K116" s="29">
        <f>'[1]Master 1516'!DZ101</f>
        <v>887.79162493440344</v>
      </c>
      <c r="L116" s="29">
        <f>'[1]Master 1516'!EZ101</f>
        <v>55.664720908962408</v>
      </c>
      <c r="M116" s="52">
        <f>SUM(M83:M115)</f>
        <v>168858964.75999996</v>
      </c>
      <c r="N116" s="33">
        <f>M116/C116</f>
        <v>1466.736382616418</v>
      </c>
    </row>
    <row r="117" spans="1:17" s="14" customFormat="1" ht="4.5" customHeight="1" x14ac:dyDescent="0.2">
      <c r="B117" s="26"/>
      <c r="C117" s="15"/>
      <c r="D117" s="27"/>
      <c r="F117" s="27"/>
      <c r="M117" s="27"/>
      <c r="N117" s="17"/>
    </row>
    <row r="118" spans="1:17" s="42" customFormat="1" ht="12" x14ac:dyDescent="0.2">
      <c r="A118" s="43"/>
      <c r="B118" s="50" t="s">
        <v>204</v>
      </c>
      <c r="C118" s="45"/>
      <c r="D118" s="46"/>
      <c r="E118" s="37"/>
      <c r="F118" s="46"/>
      <c r="G118" s="37"/>
      <c r="H118" s="60"/>
      <c r="I118" s="39"/>
      <c r="J118" s="36"/>
      <c r="K118" s="36"/>
      <c r="L118" s="36"/>
      <c r="M118" s="46"/>
      <c r="N118" s="41"/>
    </row>
    <row r="119" spans="1:17" s="14" customFormat="1" ht="4.5" customHeight="1" x14ac:dyDescent="0.2">
      <c r="B119" s="26"/>
      <c r="C119" s="15"/>
      <c r="D119" s="27"/>
      <c r="F119" s="27"/>
      <c r="M119" s="27"/>
      <c r="N119" s="17"/>
    </row>
    <row r="120" spans="1:17" s="42" customFormat="1" ht="12" x14ac:dyDescent="0.2">
      <c r="A120" s="43" t="s">
        <v>205</v>
      </c>
      <c r="B120" s="44" t="s">
        <v>206</v>
      </c>
      <c r="C120" s="45">
        <v>2981.2899999999991</v>
      </c>
      <c r="D120" s="46">
        <v>43805141.649999999</v>
      </c>
      <c r="E120" s="37">
        <v>14693.351418345754</v>
      </c>
      <c r="F120" s="46">
        <v>41966046.280000001</v>
      </c>
      <c r="G120" s="37">
        <v>14076.472359280719</v>
      </c>
      <c r="H120" s="45">
        <v>3687.3247117858386</v>
      </c>
      <c r="I120" s="45">
        <v>220.85921530612595</v>
      </c>
      <c r="J120" s="45">
        <v>8117.6907244850418</v>
      </c>
      <c r="K120" s="45">
        <v>1990.539233016581</v>
      </c>
      <c r="L120" s="45">
        <v>60.05847468713209</v>
      </c>
      <c r="M120" s="46">
        <v>2671235.91</v>
      </c>
      <c r="N120" s="47">
        <v>896.0000234797692</v>
      </c>
    </row>
    <row r="121" spans="1:17" s="42" customFormat="1" ht="12" x14ac:dyDescent="0.2">
      <c r="A121" s="43" t="s">
        <v>207</v>
      </c>
      <c r="B121" s="44" t="s">
        <v>208</v>
      </c>
      <c r="C121" s="45">
        <v>2958.9199999999996</v>
      </c>
      <c r="D121" s="46">
        <v>27847119.649999999</v>
      </c>
      <c r="E121" s="37">
        <v>9411.244525029404</v>
      </c>
      <c r="F121" s="46">
        <v>27474266.25</v>
      </c>
      <c r="G121" s="37">
        <v>9285.2345619347616</v>
      </c>
      <c r="H121" s="45">
        <v>213.42321184756602</v>
      </c>
      <c r="I121" s="45">
        <v>55.576135887418395</v>
      </c>
      <c r="J121" s="45">
        <v>8395.4845653143748</v>
      </c>
      <c r="K121" s="45">
        <v>569.47092858205031</v>
      </c>
      <c r="L121" s="45">
        <v>51.279720303353933</v>
      </c>
      <c r="M121" s="46">
        <v>1875431.68</v>
      </c>
      <c r="N121" s="47">
        <v>633.82304354291432</v>
      </c>
    </row>
    <row r="122" spans="1:17" s="42" customFormat="1" ht="12" x14ac:dyDescent="0.2">
      <c r="A122" s="61" t="s">
        <v>209</v>
      </c>
      <c r="B122" s="44" t="s">
        <v>210</v>
      </c>
      <c r="C122" s="45">
        <v>2904.1099999999997</v>
      </c>
      <c r="D122" s="46">
        <v>32933369.789999999</v>
      </c>
      <c r="E122" s="37">
        <v>11340.262521047758</v>
      </c>
      <c r="F122" s="46">
        <v>35163866.549999997</v>
      </c>
      <c r="G122" s="37">
        <v>12108.310825003186</v>
      </c>
      <c r="H122" s="45">
        <v>2696.877118979653</v>
      </c>
      <c r="I122" s="45">
        <v>140.32033221882094</v>
      </c>
      <c r="J122" s="45">
        <v>8045.9120694464063</v>
      </c>
      <c r="K122" s="45">
        <v>1224.5064270981475</v>
      </c>
      <c r="L122" s="45">
        <v>0.69487726015887841</v>
      </c>
      <c r="M122" s="46">
        <v>7162680.7000000002</v>
      </c>
      <c r="N122" s="47">
        <v>2466.3944203215447</v>
      </c>
      <c r="O122" s="53"/>
      <c r="P122" s="53"/>
      <c r="Q122" s="53"/>
    </row>
    <row r="123" spans="1:17" s="42" customFormat="1" ht="11.45" customHeight="1" x14ac:dyDescent="0.2">
      <c r="A123" s="43" t="s">
        <v>211</v>
      </c>
      <c r="B123" s="44" t="s">
        <v>212</v>
      </c>
      <c r="C123" s="45">
        <v>2794.2999999999997</v>
      </c>
      <c r="D123" s="46">
        <v>29931145.149999999</v>
      </c>
      <c r="E123" s="37">
        <v>10711.500250509967</v>
      </c>
      <c r="F123" s="46">
        <v>29991671.260000002</v>
      </c>
      <c r="G123" s="37">
        <v>10733.160813083779</v>
      </c>
      <c r="H123" s="45">
        <v>2084.7786100275562</v>
      </c>
      <c r="I123" s="45">
        <v>168.37705686576248</v>
      </c>
      <c r="J123" s="45">
        <v>7694.1954943993142</v>
      </c>
      <c r="K123" s="45">
        <v>782.12357656658207</v>
      </c>
      <c r="L123" s="45">
        <v>3.6860752245642918</v>
      </c>
      <c r="M123" s="46">
        <v>1929870.02</v>
      </c>
      <c r="N123" s="47">
        <v>690.64524925741694</v>
      </c>
    </row>
    <row r="124" spans="1:17" s="42" customFormat="1" ht="12" x14ac:dyDescent="0.2">
      <c r="A124" s="43" t="s">
        <v>213</v>
      </c>
      <c r="B124" s="44" t="s">
        <v>214</v>
      </c>
      <c r="C124" s="45">
        <v>2770.2599999999998</v>
      </c>
      <c r="D124" s="46">
        <v>32422192.800000001</v>
      </c>
      <c r="E124" s="37">
        <v>11703.664204803883</v>
      </c>
      <c r="F124" s="46">
        <v>32493453.940000001</v>
      </c>
      <c r="G124" s="37">
        <v>11729.387833632945</v>
      </c>
      <c r="H124" s="45">
        <v>1440.5802740536992</v>
      </c>
      <c r="I124" s="45">
        <v>175.86904117303069</v>
      </c>
      <c r="J124" s="45">
        <v>9021.3227711478339</v>
      </c>
      <c r="K124" s="45">
        <v>1080.2264336199491</v>
      </c>
      <c r="L124" s="45">
        <v>11.389313638431052</v>
      </c>
      <c r="M124" s="46">
        <v>3183457.04</v>
      </c>
      <c r="N124" s="47">
        <v>1149.1546064268337</v>
      </c>
    </row>
    <row r="125" spans="1:17" s="42" customFormat="1" ht="12" x14ac:dyDescent="0.2">
      <c r="A125" s="43" t="s">
        <v>215</v>
      </c>
      <c r="B125" s="44" t="s">
        <v>216</v>
      </c>
      <c r="C125" s="45">
        <v>2749.3999999999996</v>
      </c>
      <c r="D125" s="46">
        <v>31504865.640000001</v>
      </c>
      <c r="E125" s="37">
        <v>11458.814883247256</v>
      </c>
      <c r="F125" s="46">
        <v>32300280.16</v>
      </c>
      <c r="G125" s="37">
        <v>11748.119647923184</v>
      </c>
      <c r="H125" s="45">
        <v>2711.9201643995057</v>
      </c>
      <c r="I125" s="45">
        <v>453.22720229868338</v>
      </c>
      <c r="J125" s="45">
        <v>7457.9230122935924</v>
      </c>
      <c r="K125" s="45">
        <v>473.76427220484476</v>
      </c>
      <c r="L125" s="45">
        <v>651.28499672655857</v>
      </c>
      <c r="M125" s="46">
        <v>4011333.77</v>
      </c>
      <c r="N125" s="47">
        <v>1458.9851494871609</v>
      </c>
    </row>
    <row r="126" spans="1:17" s="42" customFormat="1" ht="12" customHeight="1" x14ac:dyDescent="0.2">
      <c r="A126" s="43" t="s">
        <v>217</v>
      </c>
      <c r="B126" s="44" t="s">
        <v>218</v>
      </c>
      <c r="C126" s="45">
        <v>2727.79</v>
      </c>
      <c r="D126" s="46">
        <v>24822500.800000001</v>
      </c>
      <c r="E126" s="37">
        <v>9099.8576869920344</v>
      </c>
      <c r="F126" s="46">
        <v>27100610.510000002</v>
      </c>
      <c r="G126" s="37">
        <v>9935.0061808277042</v>
      </c>
      <c r="H126" s="45">
        <v>1960.1052976952037</v>
      </c>
      <c r="I126" s="45">
        <v>212.14542908361713</v>
      </c>
      <c r="J126" s="45">
        <v>7212.3254612708442</v>
      </c>
      <c r="K126" s="45">
        <v>530.99910916896101</v>
      </c>
      <c r="L126" s="45">
        <v>19.43088360907548</v>
      </c>
      <c r="M126" s="46">
        <v>3279741.51</v>
      </c>
      <c r="N126" s="47">
        <v>1202.3438424512151</v>
      </c>
    </row>
    <row r="127" spans="1:17" s="53" customFormat="1" ht="12" x14ac:dyDescent="0.2">
      <c r="A127" s="43" t="s">
        <v>219</v>
      </c>
      <c r="B127" s="44" t="s">
        <v>220</v>
      </c>
      <c r="C127" s="45">
        <v>2675.5500000000006</v>
      </c>
      <c r="D127" s="46">
        <v>30263633.440000001</v>
      </c>
      <c r="E127" s="37">
        <v>11311.182164414791</v>
      </c>
      <c r="F127" s="46">
        <v>30901791.329999998</v>
      </c>
      <c r="G127" s="37">
        <v>11549.696821214326</v>
      </c>
      <c r="H127" s="45">
        <v>1795.9951598736707</v>
      </c>
      <c r="I127" s="45">
        <v>238.14266599390774</v>
      </c>
      <c r="J127" s="45">
        <v>8495.320408887892</v>
      </c>
      <c r="K127" s="45">
        <v>1004.6733905178371</v>
      </c>
      <c r="L127" s="45">
        <v>15.565195941021468</v>
      </c>
      <c r="M127" s="46">
        <v>3116747.72</v>
      </c>
      <c r="N127" s="47">
        <v>1164.8998224664085</v>
      </c>
      <c r="O127" s="42"/>
      <c r="P127" s="42"/>
      <c r="Q127" s="42"/>
    </row>
    <row r="128" spans="1:17" s="42" customFormat="1" ht="12" x14ac:dyDescent="0.2">
      <c r="A128" s="43" t="s">
        <v>221</v>
      </c>
      <c r="B128" s="44" t="s">
        <v>222</v>
      </c>
      <c r="C128" s="45">
        <v>2486.33</v>
      </c>
      <c r="D128" s="46">
        <v>24960798.59</v>
      </c>
      <c r="E128" s="37">
        <v>10039.213857372111</v>
      </c>
      <c r="F128" s="46">
        <v>25680562.59</v>
      </c>
      <c r="G128" s="37">
        <v>10328.702380617215</v>
      </c>
      <c r="H128" s="45">
        <v>1705.5133067613713</v>
      </c>
      <c r="I128" s="45">
        <v>184.19442712753334</v>
      </c>
      <c r="J128" s="45">
        <v>8017.1973792698464</v>
      </c>
      <c r="K128" s="45">
        <v>411.92387173062309</v>
      </c>
      <c r="L128" s="45">
        <v>9.8733957278398279</v>
      </c>
      <c r="M128" s="46">
        <v>3199511.45</v>
      </c>
      <c r="N128" s="47">
        <v>1286.8410267341826</v>
      </c>
    </row>
    <row r="129" spans="1:17" s="42" customFormat="1" ht="12" x14ac:dyDescent="0.2">
      <c r="A129" s="43" t="s">
        <v>223</v>
      </c>
      <c r="B129" s="44" t="s">
        <v>224</v>
      </c>
      <c r="C129" s="45">
        <v>2458.25</v>
      </c>
      <c r="D129" s="46">
        <v>24392078.719999999</v>
      </c>
      <c r="E129" s="37">
        <v>9922.5378704362847</v>
      </c>
      <c r="F129" s="46">
        <v>25552176.07</v>
      </c>
      <c r="G129" s="37">
        <v>10394.45787450422</v>
      </c>
      <c r="H129" s="45">
        <v>854.60149699989825</v>
      </c>
      <c r="I129" s="45">
        <v>115.20166378521306</v>
      </c>
      <c r="J129" s="45">
        <v>8568.4559463032656</v>
      </c>
      <c r="K129" s="45">
        <v>668.00000406793447</v>
      </c>
      <c r="L129" s="45">
        <v>188.1987633479101</v>
      </c>
      <c r="M129" s="46">
        <v>2791557.94</v>
      </c>
      <c r="N129" s="47">
        <v>1135.5874870334587</v>
      </c>
    </row>
    <row r="130" spans="1:17" s="42" customFormat="1" ht="12" x14ac:dyDescent="0.2">
      <c r="A130" s="43" t="s">
        <v>225</v>
      </c>
      <c r="B130" s="44" t="s">
        <v>226</v>
      </c>
      <c r="C130" s="45">
        <v>2423.5300000000002</v>
      </c>
      <c r="D130" s="46">
        <v>23178231.949999999</v>
      </c>
      <c r="E130" s="37">
        <v>9563.8312502836761</v>
      </c>
      <c r="F130" s="46">
        <v>24665533.120000001</v>
      </c>
      <c r="G130" s="37">
        <v>10177.523331669094</v>
      </c>
      <c r="H130" s="45">
        <v>1852.4280202844609</v>
      </c>
      <c r="I130" s="45">
        <v>296.77631388924419</v>
      </c>
      <c r="J130" s="45">
        <v>7663.2949994429619</v>
      </c>
      <c r="K130" s="45">
        <v>287.68668017313587</v>
      </c>
      <c r="L130" s="45">
        <v>77.337317879291774</v>
      </c>
      <c r="M130" s="46">
        <v>2716405.7599999998</v>
      </c>
      <c r="N130" s="47">
        <v>1120.846764843018</v>
      </c>
    </row>
    <row r="131" spans="1:17" s="42" customFormat="1" ht="12" x14ac:dyDescent="0.2">
      <c r="A131" s="43" t="s">
        <v>227</v>
      </c>
      <c r="B131" s="44" t="s">
        <v>228</v>
      </c>
      <c r="C131" s="45">
        <v>2373.2500000000005</v>
      </c>
      <c r="D131" s="46">
        <v>25542441.75</v>
      </c>
      <c r="E131" s="37">
        <v>10762.642684083006</v>
      </c>
      <c r="F131" s="46">
        <v>27255007.039999999</v>
      </c>
      <c r="G131" s="37">
        <v>11484.254520172757</v>
      </c>
      <c r="H131" s="45">
        <v>1585.7772253239227</v>
      </c>
      <c r="I131" s="45">
        <v>227.14410196987248</v>
      </c>
      <c r="J131" s="45">
        <v>8715.8150089539631</v>
      </c>
      <c r="K131" s="45">
        <v>939.90837037817323</v>
      </c>
      <c r="L131" s="45">
        <v>15.609813546823975</v>
      </c>
      <c r="M131" s="46">
        <v>8352574.4100000001</v>
      </c>
      <c r="N131" s="47">
        <v>3519.4667270620453</v>
      </c>
    </row>
    <row r="132" spans="1:17" s="42" customFormat="1" ht="12" x14ac:dyDescent="0.2">
      <c r="A132" s="43" t="s">
        <v>229</v>
      </c>
      <c r="B132" s="44" t="s">
        <v>230</v>
      </c>
      <c r="C132" s="45">
        <v>2309.5699999999997</v>
      </c>
      <c r="D132" s="46">
        <v>28140732.239999998</v>
      </c>
      <c r="E132" s="37">
        <v>12184.403261213127</v>
      </c>
      <c r="F132" s="46">
        <v>28275817.039999999</v>
      </c>
      <c r="G132" s="37">
        <v>12242.892417203204</v>
      </c>
      <c r="H132" s="45">
        <v>1688.1393852535323</v>
      </c>
      <c r="I132" s="45">
        <v>242.53326376771437</v>
      </c>
      <c r="J132" s="45">
        <v>8287.4640041219809</v>
      </c>
      <c r="K132" s="45">
        <v>753.74736855778337</v>
      </c>
      <c r="L132" s="45">
        <v>1271.0083955021933</v>
      </c>
      <c r="M132" s="46">
        <v>2676560.2400000002</v>
      </c>
      <c r="N132" s="47">
        <v>1158.8998125192138</v>
      </c>
    </row>
    <row r="133" spans="1:17" s="42" customFormat="1" ht="12" x14ac:dyDescent="0.2">
      <c r="A133" s="43" t="s">
        <v>231</v>
      </c>
      <c r="B133" s="44" t="s">
        <v>232</v>
      </c>
      <c r="C133" s="45">
        <v>2297.5299999999997</v>
      </c>
      <c r="D133" s="46">
        <v>25271335.870000001</v>
      </c>
      <c r="E133" s="37">
        <v>10999.349679873605</v>
      </c>
      <c r="F133" s="46">
        <v>26998476.489999998</v>
      </c>
      <c r="G133" s="37">
        <v>11751.087685470919</v>
      </c>
      <c r="H133" s="45">
        <v>630.40563996988078</v>
      </c>
      <c r="I133" s="45">
        <v>88.811184184754936</v>
      </c>
      <c r="J133" s="45">
        <v>9291.2567365823325</v>
      </c>
      <c r="K133" s="45">
        <v>1739.2174073896754</v>
      </c>
      <c r="L133" s="45">
        <v>1.3967173442784209</v>
      </c>
      <c r="M133" s="46">
        <v>3326373.12</v>
      </c>
      <c r="N133" s="47">
        <v>1447.8039982067701</v>
      </c>
    </row>
    <row r="134" spans="1:17" s="42" customFormat="1" ht="12" x14ac:dyDescent="0.2">
      <c r="A134" s="43" t="s">
        <v>233</v>
      </c>
      <c r="B134" s="44" t="s">
        <v>234</v>
      </c>
      <c r="C134" s="45">
        <v>2294.2399999999998</v>
      </c>
      <c r="D134" s="46">
        <v>24323335.460000001</v>
      </c>
      <c r="E134" s="37">
        <v>10601.914124067231</v>
      </c>
      <c r="F134" s="46">
        <v>26126310.940000001</v>
      </c>
      <c r="G134" s="37">
        <v>11387.784599693146</v>
      </c>
      <c r="H134" s="45">
        <v>2581.2766449891906</v>
      </c>
      <c r="I134" s="45">
        <v>206.84438855568732</v>
      </c>
      <c r="J134" s="45">
        <v>8006.2094985703361</v>
      </c>
      <c r="K134" s="45">
        <v>510.44305303717147</v>
      </c>
      <c r="L134" s="45">
        <v>83.011014540762957</v>
      </c>
      <c r="M134" s="46">
        <v>4208041</v>
      </c>
      <c r="N134" s="47">
        <v>1834.1764593067858</v>
      </c>
    </row>
    <row r="135" spans="1:17" s="42" customFormat="1" ht="12" x14ac:dyDescent="0.2">
      <c r="A135" s="43" t="s">
        <v>235</v>
      </c>
      <c r="B135" s="44" t="s">
        <v>236</v>
      </c>
      <c r="C135" s="45">
        <v>2196.4900000000002</v>
      </c>
      <c r="D135" s="46">
        <v>25006298.010000002</v>
      </c>
      <c r="E135" s="37">
        <v>11384.662807479204</v>
      </c>
      <c r="F135" s="46">
        <v>25560166.050000001</v>
      </c>
      <c r="G135" s="37">
        <v>11636.823318112078</v>
      </c>
      <c r="H135" s="45">
        <v>1831.5939976963243</v>
      </c>
      <c r="I135" s="45">
        <v>171.34747255849101</v>
      </c>
      <c r="J135" s="45">
        <v>8732.5569886500689</v>
      </c>
      <c r="K135" s="45">
        <v>899.67786787101238</v>
      </c>
      <c r="L135" s="45">
        <v>1.6469913361772643</v>
      </c>
      <c r="M135" s="46">
        <v>5032102.3600000003</v>
      </c>
      <c r="N135" s="47">
        <v>2290.9744000655592</v>
      </c>
    </row>
    <row r="136" spans="1:17" s="42" customFormat="1" ht="12" x14ac:dyDescent="0.2">
      <c r="A136" s="43" t="s">
        <v>237</v>
      </c>
      <c r="B136" s="44" t="s">
        <v>238</v>
      </c>
      <c r="C136" s="45">
        <v>2166.36</v>
      </c>
      <c r="D136" s="46">
        <v>24453734.32</v>
      </c>
      <c r="E136" s="37">
        <v>11287.93659410255</v>
      </c>
      <c r="F136" s="46">
        <v>24924781.190000001</v>
      </c>
      <c r="G136" s="37">
        <v>11505.373617496631</v>
      </c>
      <c r="H136" s="45">
        <v>2083.9389159696448</v>
      </c>
      <c r="I136" s="45">
        <v>240.24890138296496</v>
      </c>
      <c r="J136" s="45">
        <v>8096.4248278217838</v>
      </c>
      <c r="K136" s="45">
        <v>1004.8662179877766</v>
      </c>
      <c r="L136" s="45">
        <v>79.894754334459634</v>
      </c>
      <c r="M136" s="46">
        <v>1701071.14</v>
      </c>
      <c r="N136" s="47">
        <v>785.22089588064762</v>
      </c>
    </row>
    <row r="137" spans="1:17" s="42" customFormat="1" ht="12" x14ac:dyDescent="0.2">
      <c r="A137" s="43" t="s">
        <v>239</v>
      </c>
      <c r="B137" s="44" t="s">
        <v>240</v>
      </c>
      <c r="C137" s="45">
        <v>2120.9499999999998</v>
      </c>
      <c r="D137" s="46">
        <v>25662881.710000001</v>
      </c>
      <c r="E137" s="37">
        <v>12099.710841839744</v>
      </c>
      <c r="F137" s="46">
        <v>25688488.77</v>
      </c>
      <c r="G137" s="37">
        <v>12111.784233480281</v>
      </c>
      <c r="H137" s="45">
        <v>3077.7052452910252</v>
      </c>
      <c r="I137" s="45">
        <v>283.93341662934063</v>
      </c>
      <c r="J137" s="45">
        <v>7931.0458520945822</v>
      </c>
      <c r="K137" s="45">
        <v>785.92651406209495</v>
      </c>
      <c r="L137" s="45">
        <v>33.173205403239123</v>
      </c>
      <c r="M137" s="46">
        <v>2428574.58</v>
      </c>
      <c r="N137" s="47">
        <v>1145.040939201773</v>
      </c>
    </row>
    <row r="138" spans="1:17" s="53" customFormat="1" ht="12" x14ac:dyDescent="0.2">
      <c r="A138" s="43" t="s">
        <v>241</v>
      </c>
      <c r="B138" s="44" t="s">
        <v>242</v>
      </c>
      <c r="C138" s="45">
        <v>2086.2799999999997</v>
      </c>
      <c r="D138" s="46">
        <v>23989765.32</v>
      </c>
      <c r="E138" s="37">
        <v>11498.823417757925</v>
      </c>
      <c r="F138" s="46">
        <v>23962972.82</v>
      </c>
      <c r="G138" s="37">
        <v>11485.98118181644</v>
      </c>
      <c r="H138" s="45">
        <v>2119.3770491017508</v>
      </c>
      <c r="I138" s="45">
        <v>164.10112257223386</v>
      </c>
      <c r="J138" s="45">
        <v>8338.8340730870259</v>
      </c>
      <c r="K138" s="45">
        <v>588.13569127825599</v>
      </c>
      <c r="L138" s="45">
        <v>275.53324577717279</v>
      </c>
      <c r="M138" s="46">
        <v>935096.18</v>
      </c>
      <c r="N138" s="47">
        <v>448.21221504304322</v>
      </c>
      <c r="O138" s="42"/>
      <c r="P138" s="42"/>
      <c r="Q138" s="42"/>
    </row>
    <row r="139" spans="1:17" s="42" customFormat="1" ht="12" x14ac:dyDescent="0.2">
      <c r="A139" s="43" t="s">
        <v>243</v>
      </c>
      <c r="B139" s="44" t="s">
        <v>244</v>
      </c>
      <c r="C139" s="45">
        <v>2078.27</v>
      </c>
      <c r="D139" s="46">
        <v>23332503.010000002</v>
      </c>
      <c r="E139" s="37">
        <v>11226.887271624959</v>
      </c>
      <c r="F139" s="46">
        <v>23916297.010000002</v>
      </c>
      <c r="G139" s="37">
        <v>11507.791100290146</v>
      </c>
      <c r="H139" s="45">
        <v>986.21587185495639</v>
      </c>
      <c r="I139" s="45">
        <v>201.60625424030565</v>
      </c>
      <c r="J139" s="45">
        <v>8933.8187290390579</v>
      </c>
      <c r="K139" s="45">
        <v>1385.6557473283067</v>
      </c>
      <c r="L139" s="45">
        <v>0.49449782752000465</v>
      </c>
      <c r="M139" s="46">
        <v>2852210.98</v>
      </c>
      <c r="N139" s="47">
        <v>1372.3967434452693</v>
      </c>
    </row>
    <row r="140" spans="1:17" s="42" customFormat="1" ht="12" x14ac:dyDescent="0.2">
      <c r="A140" s="43" t="s">
        <v>245</v>
      </c>
      <c r="B140" s="44" t="s">
        <v>246</v>
      </c>
      <c r="C140" s="45">
        <v>2003.2699999999998</v>
      </c>
      <c r="D140" s="46">
        <v>22584010.809999999</v>
      </c>
      <c r="E140" s="37">
        <v>11273.57311296031</v>
      </c>
      <c r="F140" s="46">
        <v>23390837.329999998</v>
      </c>
      <c r="G140" s="37">
        <v>11676.327868934293</v>
      </c>
      <c r="H140" s="45">
        <v>2191.7306903213248</v>
      </c>
      <c r="I140" s="45">
        <v>181.96143305695188</v>
      </c>
      <c r="J140" s="45">
        <v>8539.5999241240606</v>
      </c>
      <c r="K140" s="45">
        <v>752.31549915887547</v>
      </c>
      <c r="L140" s="45">
        <v>10.720322273083511</v>
      </c>
      <c r="M140" s="46">
        <v>2061089.7</v>
      </c>
      <c r="N140" s="47">
        <v>1028.8626595516332</v>
      </c>
    </row>
    <row r="141" spans="1:17" s="42" customFormat="1" ht="12" x14ac:dyDescent="0.2">
      <c r="A141" s="43">
        <f>COUNTA(A120:A140)</f>
        <v>21</v>
      </c>
      <c r="B141" s="50" t="s">
        <v>247</v>
      </c>
      <c r="C141" s="51">
        <f>SUM(C120:C140)</f>
        <v>51855.939999999981</v>
      </c>
      <c r="D141" s="52">
        <f>SUM(D120:D140)</f>
        <v>574368116.67999995</v>
      </c>
      <c r="E141" s="31">
        <f t="shared" ref="E141" si="9">D141/C141</f>
        <v>11076.226111801274</v>
      </c>
      <c r="F141" s="52">
        <f>SUM(F120:F140)</f>
        <v>589389412.74000001</v>
      </c>
      <c r="G141" s="31">
        <f t="shared" ref="G141" si="10">F141/C141</f>
        <v>11365.899697122455</v>
      </c>
      <c r="H141" s="32">
        <f>'[1]Master 1516'!O124</f>
        <v>1890.983119710279</v>
      </c>
      <c r="I141" s="29">
        <f>'[1]Master 1516'!AM124</f>
        <v>210.10862288272654</v>
      </c>
      <c r="J141" s="29">
        <f>'[1]Master 1516'!BM124</f>
        <v>8213.1027788807514</v>
      </c>
      <c r="K141" s="29">
        <f>'[1]Master 1516'!DZ124</f>
        <v>878.27703639424931</v>
      </c>
      <c r="L141" s="29">
        <f>'[1]Master 1516'!EZ124</f>
        <v>164.29319009276998</v>
      </c>
      <c r="M141" s="52">
        <f>SUM(M120:M140)</f>
        <v>69511667.209999993</v>
      </c>
      <c r="N141" s="33">
        <f t="shared" ref="N141" si="11">M141/C141</f>
        <v>1340.4764663411756</v>
      </c>
    </row>
    <row r="142" spans="1:17" s="14" customFormat="1" ht="4.5" customHeight="1" x14ac:dyDescent="0.2">
      <c r="B142" s="26"/>
      <c r="C142" s="15"/>
      <c r="D142" s="27"/>
      <c r="F142" s="27"/>
      <c r="M142" s="27"/>
      <c r="N142" s="17"/>
    </row>
    <row r="143" spans="1:17" s="42" customFormat="1" ht="12" x14ac:dyDescent="0.2">
      <c r="A143" s="43"/>
      <c r="B143" s="50" t="s">
        <v>248</v>
      </c>
      <c r="C143" s="45"/>
      <c r="D143" s="46"/>
      <c r="E143" s="37"/>
      <c r="F143" s="46"/>
      <c r="G143" s="37"/>
      <c r="H143" s="60"/>
      <c r="I143" s="39"/>
      <c r="J143" s="36"/>
      <c r="K143" s="36"/>
      <c r="L143" s="36"/>
      <c r="M143" s="46"/>
      <c r="N143" s="41"/>
    </row>
    <row r="144" spans="1:17" s="14" customFormat="1" ht="4.5" customHeight="1" x14ac:dyDescent="0.2">
      <c r="B144" s="26"/>
      <c r="C144" s="15"/>
      <c r="D144" s="27"/>
      <c r="F144" s="27"/>
      <c r="M144" s="27"/>
      <c r="N144" s="17"/>
    </row>
    <row r="145" spans="1:17" s="42" customFormat="1" ht="12" x14ac:dyDescent="0.2">
      <c r="A145" s="43" t="s">
        <v>249</v>
      </c>
      <c r="B145" s="44" t="s">
        <v>250</v>
      </c>
      <c r="C145" s="45">
        <v>1965.67</v>
      </c>
      <c r="D145" s="46">
        <v>21840578.420000002</v>
      </c>
      <c r="E145" s="37">
        <v>11111.009691352059</v>
      </c>
      <c r="F145" s="46">
        <v>21281969.43</v>
      </c>
      <c r="G145" s="37">
        <v>10826.827203955903</v>
      </c>
      <c r="H145" s="45">
        <v>2375.2762264266125</v>
      </c>
      <c r="I145" s="45">
        <v>234.15536178504024</v>
      </c>
      <c r="J145" s="45">
        <v>7668.7549843056058</v>
      </c>
      <c r="K145" s="45">
        <v>543.18332171727707</v>
      </c>
      <c r="L145" s="45">
        <v>5.4573097213672694</v>
      </c>
      <c r="M145" s="46">
        <v>1983763.05</v>
      </c>
      <c r="N145" s="47">
        <v>1009.2045205960309</v>
      </c>
    </row>
    <row r="146" spans="1:17" s="42" customFormat="1" ht="12" customHeight="1" x14ac:dyDescent="0.2">
      <c r="A146" s="43" t="s">
        <v>251</v>
      </c>
      <c r="B146" s="44" t="s">
        <v>252</v>
      </c>
      <c r="C146" s="45">
        <v>1895.8999999999999</v>
      </c>
      <c r="D146" s="46">
        <v>23782797.879999999</v>
      </c>
      <c r="E146" s="37">
        <v>12544.33138878633</v>
      </c>
      <c r="F146" s="46">
        <v>24101277.760000002</v>
      </c>
      <c r="G146" s="37">
        <v>12712.314868927688</v>
      </c>
      <c r="H146" s="45">
        <v>2910.5044780842873</v>
      </c>
      <c r="I146" s="45">
        <v>176.95930165093097</v>
      </c>
      <c r="J146" s="45">
        <v>8283.381903053958</v>
      </c>
      <c r="K146" s="45">
        <v>1131.1392531251649</v>
      </c>
      <c r="L146" s="45">
        <v>210.3299330133446</v>
      </c>
      <c r="M146" s="46">
        <v>1442158.33</v>
      </c>
      <c r="N146" s="47">
        <v>760.67215042987505</v>
      </c>
    </row>
    <row r="147" spans="1:17" s="42" customFormat="1" ht="12" x14ac:dyDescent="0.2">
      <c r="A147" s="43" t="s">
        <v>253</v>
      </c>
      <c r="B147" s="44" t="s">
        <v>254</v>
      </c>
      <c r="C147" s="45">
        <v>1844.7799999999997</v>
      </c>
      <c r="D147" s="46">
        <v>19988822.710000001</v>
      </c>
      <c r="E147" s="37">
        <v>10835.342268454777</v>
      </c>
      <c r="F147" s="46">
        <v>20428245.859999999</v>
      </c>
      <c r="G147" s="37">
        <v>11073.540400481359</v>
      </c>
      <c r="H147" s="45">
        <v>637.80698511475634</v>
      </c>
      <c r="I147" s="45">
        <v>266.86904129489699</v>
      </c>
      <c r="J147" s="45">
        <v>8587.8382571363527</v>
      </c>
      <c r="K147" s="45">
        <v>1556.4949153828645</v>
      </c>
      <c r="L147" s="45">
        <v>24.531201552488646</v>
      </c>
      <c r="M147" s="46">
        <v>2148621.5099999998</v>
      </c>
      <c r="N147" s="47">
        <v>1164.7033846854367</v>
      </c>
    </row>
    <row r="148" spans="1:17" s="42" customFormat="1" ht="12" customHeight="1" x14ac:dyDescent="0.2">
      <c r="A148" s="43" t="s">
        <v>255</v>
      </c>
      <c r="B148" s="44" t="s">
        <v>256</v>
      </c>
      <c r="C148" s="45">
        <v>1811.87</v>
      </c>
      <c r="D148" s="46">
        <v>20063948.309999999</v>
      </c>
      <c r="E148" s="37">
        <v>11073.613620182463</v>
      </c>
      <c r="F148" s="46">
        <v>20571835.940000001</v>
      </c>
      <c r="G148" s="37">
        <v>11353.924917350583</v>
      </c>
      <c r="H148" s="45">
        <v>1495.5827956751866</v>
      </c>
      <c r="I148" s="45">
        <v>127.67872971018893</v>
      </c>
      <c r="J148" s="45">
        <v>8835.6468344859186</v>
      </c>
      <c r="K148" s="45">
        <v>891.0056847345561</v>
      </c>
      <c r="L148" s="45">
        <v>4.0108727447333417</v>
      </c>
      <c r="M148" s="46">
        <v>1219366.18</v>
      </c>
      <c r="N148" s="47">
        <v>672.98767571624899</v>
      </c>
    </row>
    <row r="149" spans="1:17" s="42" customFormat="1" ht="11.45" customHeight="1" x14ac:dyDescent="0.2">
      <c r="A149" s="43" t="s">
        <v>257</v>
      </c>
      <c r="B149" s="44" t="s">
        <v>258</v>
      </c>
      <c r="C149" s="45">
        <v>1787.3</v>
      </c>
      <c r="D149" s="46">
        <v>18515972.260000002</v>
      </c>
      <c r="E149" s="37">
        <v>10359.74501202932</v>
      </c>
      <c r="F149" s="46">
        <v>18393716.649999999</v>
      </c>
      <c r="G149" s="37">
        <v>10291.342611760756</v>
      </c>
      <c r="H149" s="45">
        <v>1912.7916522128351</v>
      </c>
      <c r="I149" s="45">
        <v>348.89650310524252</v>
      </c>
      <c r="J149" s="45">
        <v>7653.4873664186207</v>
      </c>
      <c r="K149" s="45">
        <v>344.2196721311476</v>
      </c>
      <c r="L149" s="45">
        <v>31.947417892911098</v>
      </c>
      <c r="M149" s="46">
        <v>2711108.59</v>
      </c>
      <c r="N149" s="47">
        <v>1516.8738264421193</v>
      </c>
      <c r="O149" s="53"/>
      <c r="P149" s="53"/>
      <c r="Q149" s="53"/>
    </row>
    <row r="150" spans="1:17" s="42" customFormat="1" ht="12" x14ac:dyDescent="0.2">
      <c r="A150" s="43" t="s">
        <v>259</v>
      </c>
      <c r="B150" s="44" t="s">
        <v>260</v>
      </c>
      <c r="C150" s="45">
        <v>1739.1299999999999</v>
      </c>
      <c r="D150" s="46">
        <v>18761915.129999999</v>
      </c>
      <c r="E150" s="37">
        <v>10788.103896775974</v>
      </c>
      <c r="F150" s="46">
        <v>19666723.859999999</v>
      </c>
      <c r="G150" s="37">
        <v>11308.369046592263</v>
      </c>
      <c r="H150" s="45">
        <v>2299.2701465675368</v>
      </c>
      <c r="I150" s="45">
        <v>250.87485121871285</v>
      </c>
      <c r="J150" s="45">
        <v>8030.3475588368901</v>
      </c>
      <c r="K150" s="45">
        <v>643.30772857693216</v>
      </c>
      <c r="L150" s="45">
        <v>84.568761392190353</v>
      </c>
      <c r="M150" s="46">
        <v>2151865.42</v>
      </c>
      <c r="N150" s="47">
        <v>1237.3229258307315</v>
      </c>
    </row>
    <row r="151" spans="1:17" s="42" customFormat="1" ht="12" x14ac:dyDescent="0.2">
      <c r="A151" s="43" t="s">
        <v>261</v>
      </c>
      <c r="B151" s="44" t="s">
        <v>262</v>
      </c>
      <c r="C151" s="45">
        <v>1716.3999999999999</v>
      </c>
      <c r="D151" s="46">
        <v>17655620.469999999</v>
      </c>
      <c r="E151" s="37">
        <v>10286.425349568864</v>
      </c>
      <c r="F151" s="46">
        <v>18890658.48</v>
      </c>
      <c r="G151" s="37">
        <v>11005.976742018178</v>
      </c>
      <c r="H151" s="45">
        <v>799.82922395711955</v>
      </c>
      <c r="I151" s="45">
        <v>197.31149498951299</v>
      </c>
      <c r="J151" s="45">
        <v>8732.7536180377538</v>
      </c>
      <c r="K151" s="45">
        <v>1276.0824050337919</v>
      </c>
      <c r="L151" s="45"/>
      <c r="M151" s="46">
        <v>3580163.66</v>
      </c>
      <c r="N151" s="47">
        <v>2085.8562456303894</v>
      </c>
    </row>
    <row r="152" spans="1:17" s="42" customFormat="1" ht="12" x14ac:dyDescent="0.2">
      <c r="A152" s="43" t="s">
        <v>263</v>
      </c>
      <c r="B152" s="44" t="s">
        <v>264</v>
      </c>
      <c r="C152" s="45">
        <v>1685.14</v>
      </c>
      <c r="D152" s="46">
        <v>20149390.109999999</v>
      </c>
      <c r="E152" s="37">
        <v>11957.101552393271</v>
      </c>
      <c r="F152" s="46">
        <v>20723939.100000001</v>
      </c>
      <c r="G152" s="37">
        <v>12298.051853258483</v>
      </c>
      <c r="H152" s="45">
        <v>1665.7985508622426</v>
      </c>
      <c r="I152" s="45">
        <v>149.55689734977506</v>
      </c>
      <c r="J152" s="45">
        <v>8804.3935103314871</v>
      </c>
      <c r="K152" s="45">
        <v>1277.7225631104832</v>
      </c>
      <c r="L152" s="45">
        <v>400.58033160449571</v>
      </c>
      <c r="M152" s="46">
        <v>2962114.17</v>
      </c>
      <c r="N152" s="47">
        <v>1757.7852107243314</v>
      </c>
    </row>
    <row r="153" spans="1:17" s="14" customFormat="1" ht="4.5" customHeight="1" x14ac:dyDescent="0.2">
      <c r="B153" s="26"/>
      <c r="C153" s="15"/>
      <c r="D153" s="27"/>
      <c r="F153" s="27"/>
      <c r="M153" s="27"/>
      <c r="N153" s="17"/>
    </row>
    <row r="154" spans="1:17" s="42" customFormat="1" ht="12" x14ac:dyDescent="0.2">
      <c r="A154" s="43"/>
      <c r="B154" s="50" t="s">
        <v>265</v>
      </c>
      <c r="C154" s="45"/>
      <c r="D154" s="43"/>
      <c r="E154" s="37"/>
      <c r="F154" s="40"/>
      <c r="G154" s="37"/>
      <c r="H154" s="60"/>
      <c r="I154" s="39"/>
      <c r="J154" s="36"/>
      <c r="K154" s="36"/>
      <c r="L154" s="36"/>
      <c r="M154" s="40"/>
      <c r="N154" s="41"/>
    </row>
    <row r="155" spans="1:17" s="14" customFormat="1" ht="4.5" customHeight="1" x14ac:dyDescent="0.2">
      <c r="B155" s="26"/>
      <c r="C155" s="15"/>
      <c r="D155" s="27"/>
      <c r="F155" s="27"/>
      <c r="M155" s="27"/>
      <c r="N155" s="17"/>
    </row>
    <row r="156" spans="1:17" s="42" customFormat="1" ht="12" x14ac:dyDescent="0.2">
      <c r="A156" s="43" t="s">
        <v>266</v>
      </c>
      <c r="B156" s="44" t="s">
        <v>267</v>
      </c>
      <c r="C156" s="45">
        <v>1631.4</v>
      </c>
      <c r="D156" s="46">
        <v>19527468.25</v>
      </c>
      <c r="E156" s="37">
        <v>11969.761094765232</v>
      </c>
      <c r="F156" s="46">
        <v>20171062.609999999</v>
      </c>
      <c r="G156" s="37">
        <v>12364.265422336643</v>
      </c>
      <c r="H156" s="45">
        <v>2273.8541988476154</v>
      </c>
      <c r="I156" s="45">
        <v>147.19475910261124</v>
      </c>
      <c r="J156" s="45">
        <v>8682.7258612234891</v>
      </c>
      <c r="K156" s="45">
        <v>978.50261738384199</v>
      </c>
      <c r="L156" s="45">
        <v>281.98798577908542</v>
      </c>
      <c r="M156" s="46">
        <v>2818934.83</v>
      </c>
      <c r="N156" s="47">
        <v>1727.9237648645335</v>
      </c>
    </row>
    <row r="157" spans="1:17" s="42" customFormat="1" ht="12" x14ac:dyDescent="0.2">
      <c r="A157" s="43" t="s">
        <v>268</v>
      </c>
      <c r="B157" s="44" t="s">
        <v>269</v>
      </c>
      <c r="C157" s="45">
        <v>1626.69</v>
      </c>
      <c r="D157" s="46">
        <v>16457369.869999999</v>
      </c>
      <c r="E157" s="37">
        <v>10117.090453620542</v>
      </c>
      <c r="F157" s="46">
        <v>16609574.65</v>
      </c>
      <c r="G157" s="37">
        <v>10210.657623763593</v>
      </c>
      <c r="H157" s="45">
        <v>1582.730637060534</v>
      </c>
      <c r="I157" s="45">
        <v>634.82279967295551</v>
      </c>
      <c r="J157" s="45">
        <v>7745.2860840110898</v>
      </c>
      <c r="K157" s="45">
        <v>247.76011409672398</v>
      </c>
      <c r="L157" s="45">
        <v>5.7988922290049115E-2</v>
      </c>
      <c r="M157" s="46">
        <v>1403657.73</v>
      </c>
      <c r="N157" s="47">
        <v>862.89196466444128</v>
      </c>
    </row>
    <row r="158" spans="1:17" s="42" customFormat="1" ht="12" x14ac:dyDescent="0.2">
      <c r="A158" s="43" t="s">
        <v>270</v>
      </c>
      <c r="B158" s="44" t="s">
        <v>271</v>
      </c>
      <c r="C158" s="45">
        <v>1549.41</v>
      </c>
      <c r="D158" s="46">
        <v>16575978.640000001</v>
      </c>
      <c r="E158" s="37">
        <v>10698.252005602133</v>
      </c>
      <c r="F158" s="46">
        <v>17188936.280000001</v>
      </c>
      <c r="G158" s="37">
        <v>11093.859133476613</v>
      </c>
      <c r="H158" s="45">
        <v>1640.5838609535244</v>
      </c>
      <c r="I158" s="45">
        <v>177.73637061849348</v>
      </c>
      <c r="J158" s="45">
        <v>8467.4587810844132</v>
      </c>
      <c r="K158" s="45">
        <v>804.05303954408453</v>
      </c>
      <c r="L158" s="45">
        <v>4.0270812760986443</v>
      </c>
      <c r="M158" s="46">
        <v>1634895.58</v>
      </c>
      <c r="N158" s="47">
        <v>1055.1729884278532</v>
      </c>
    </row>
    <row r="159" spans="1:17" s="42" customFormat="1" ht="12" x14ac:dyDescent="0.2">
      <c r="A159" s="43" t="s">
        <v>272</v>
      </c>
      <c r="B159" s="44" t="s">
        <v>273</v>
      </c>
      <c r="C159" s="45">
        <v>1537.4899999999996</v>
      </c>
      <c r="D159" s="46">
        <v>19091444.23</v>
      </c>
      <c r="E159" s="37">
        <v>12417.280261985448</v>
      </c>
      <c r="F159" s="46">
        <v>18777927</v>
      </c>
      <c r="G159" s="37">
        <v>12213.365290180753</v>
      </c>
      <c r="H159" s="45">
        <v>2537.4691607750301</v>
      </c>
      <c r="I159" s="45">
        <v>629.34214856682024</v>
      </c>
      <c r="J159" s="45">
        <v>7774.8132605740575</v>
      </c>
      <c r="K159" s="45">
        <v>577.36305927193041</v>
      </c>
      <c r="L159" s="45">
        <v>694.37766099291719</v>
      </c>
      <c r="M159" s="46">
        <v>1131952.82</v>
      </c>
      <c r="N159" s="47">
        <v>736.2342649383088</v>
      </c>
    </row>
    <row r="160" spans="1:17" s="42" customFormat="1" ht="12" x14ac:dyDescent="0.2">
      <c r="A160" s="43" t="s">
        <v>274</v>
      </c>
      <c r="B160" s="44" t="s">
        <v>275</v>
      </c>
      <c r="C160" s="45">
        <v>1527.1800000000003</v>
      </c>
      <c r="D160" s="46">
        <v>17597039.510000002</v>
      </c>
      <c r="E160" s="37">
        <v>11522.570692387275</v>
      </c>
      <c r="F160" s="46">
        <v>18300688.75</v>
      </c>
      <c r="G160" s="37">
        <v>11983.321383203025</v>
      </c>
      <c r="H160" s="45">
        <v>412.56925182362255</v>
      </c>
      <c r="I160" s="45">
        <v>91.670746081012055</v>
      </c>
      <c r="J160" s="45">
        <v>9454.998710040727</v>
      </c>
      <c r="K160" s="45">
        <v>1999.1185714846972</v>
      </c>
      <c r="L160" s="45">
        <v>24.964103772967164</v>
      </c>
      <c r="M160" s="46">
        <v>2132894.44</v>
      </c>
      <c r="N160" s="47">
        <v>1396.622821147474</v>
      </c>
    </row>
    <row r="161" spans="1:14" s="42" customFormat="1" ht="12" x14ac:dyDescent="0.2">
      <c r="A161" s="43" t="s">
        <v>276</v>
      </c>
      <c r="B161" s="44" t="s">
        <v>277</v>
      </c>
      <c r="C161" s="45">
        <v>1496.48</v>
      </c>
      <c r="D161" s="46">
        <v>18420929.640000001</v>
      </c>
      <c r="E161" s="37">
        <v>12309.506067571901</v>
      </c>
      <c r="F161" s="46">
        <v>18740492.739999998</v>
      </c>
      <c r="G161" s="37">
        <v>12523.049248904093</v>
      </c>
      <c r="H161" s="45">
        <v>3700.7558002779856</v>
      </c>
      <c r="I161" s="45">
        <v>313.37365684807014</v>
      </c>
      <c r="J161" s="45">
        <v>7698.1155712070986</v>
      </c>
      <c r="K161" s="45">
        <v>358.43037661712822</v>
      </c>
      <c r="L161" s="45">
        <v>452.37384395381162</v>
      </c>
      <c r="M161" s="46">
        <v>998779.06</v>
      </c>
      <c r="N161" s="47">
        <v>667.41891639046298</v>
      </c>
    </row>
    <row r="162" spans="1:14" s="42" customFormat="1" ht="12" x14ac:dyDescent="0.2">
      <c r="A162" s="43" t="s">
        <v>278</v>
      </c>
      <c r="B162" s="44" t="s">
        <v>279</v>
      </c>
      <c r="C162" s="45">
        <v>1464.9899999999998</v>
      </c>
      <c r="D162" s="46">
        <v>17714984.199999999</v>
      </c>
      <c r="E162" s="37">
        <v>12092.221926429533</v>
      </c>
      <c r="F162" s="46">
        <v>18265307.629999999</v>
      </c>
      <c r="G162" s="37">
        <v>12467.871883084526</v>
      </c>
      <c r="H162" s="45">
        <v>1982.9599860749909</v>
      </c>
      <c r="I162" s="45">
        <v>264.57119843821459</v>
      </c>
      <c r="J162" s="45">
        <v>8949.718230158569</v>
      </c>
      <c r="K162" s="45">
        <v>967.74785493416368</v>
      </c>
      <c r="L162" s="45">
        <v>302.87461347859033</v>
      </c>
      <c r="M162" s="46">
        <v>2066135.47</v>
      </c>
      <c r="N162" s="47">
        <v>1410.3410057406536</v>
      </c>
    </row>
    <row r="163" spans="1:14" s="42" customFormat="1" ht="12" x14ac:dyDescent="0.2">
      <c r="A163" s="43" t="s">
        <v>280</v>
      </c>
      <c r="B163" s="44" t="s">
        <v>281</v>
      </c>
      <c r="C163" s="45">
        <v>1459.9099999999999</v>
      </c>
      <c r="D163" s="46">
        <v>17332759.629999999</v>
      </c>
      <c r="E163" s="37">
        <v>11872.485036748842</v>
      </c>
      <c r="F163" s="46">
        <v>17931331.699999999</v>
      </c>
      <c r="G163" s="37">
        <v>12282.49118096321</v>
      </c>
      <c r="H163" s="45">
        <v>1763.4032097869049</v>
      </c>
      <c r="I163" s="45">
        <v>149.89469213855648</v>
      </c>
      <c r="J163" s="45">
        <v>9370.8665602674137</v>
      </c>
      <c r="K163" s="45">
        <v>996.65980094663382</v>
      </c>
      <c r="L163" s="45">
        <v>1.6669178237014612</v>
      </c>
      <c r="M163" s="46">
        <v>1696532.9</v>
      </c>
      <c r="N163" s="47">
        <v>1162.0804707139482</v>
      </c>
    </row>
    <row r="164" spans="1:14" s="42" customFormat="1" ht="12" x14ac:dyDescent="0.2">
      <c r="A164" s="43" t="s">
        <v>282</v>
      </c>
      <c r="B164" s="44" t="s">
        <v>283</v>
      </c>
      <c r="C164" s="45">
        <v>1453.7899999999997</v>
      </c>
      <c r="D164" s="46">
        <v>17394224.07</v>
      </c>
      <c r="E164" s="37">
        <v>11964.743236643533</v>
      </c>
      <c r="F164" s="46">
        <v>17379982.579999998</v>
      </c>
      <c r="G164" s="37">
        <v>11954.947124412744</v>
      </c>
      <c r="H164" s="45">
        <v>2128.6351054829111</v>
      </c>
      <c r="I164" s="45">
        <v>228.51091973393687</v>
      </c>
      <c r="J164" s="45">
        <v>8225.4487443165817</v>
      </c>
      <c r="K164" s="45">
        <v>1086.7246025904706</v>
      </c>
      <c r="L164" s="45">
        <v>285.6277522888451</v>
      </c>
      <c r="M164" s="46">
        <v>1230921.57</v>
      </c>
      <c r="N164" s="47">
        <v>846.6983333218692</v>
      </c>
    </row>
    <row r="165" spans="1:14" s="42" customFormat="1" ht="12" x14ac:dyDescent="0.2">
      <c r="A165" s="43" t="s">
        <v>284</v>
      </c>
      <c r="B165" s="44" t="s">
        <v>285</v>
      </c>
      <c r="C165" s="45">
        <v>1445.8700000000001</v>
      </c>
      <c r="D165" s="46">
        <v>16971752.760000002</v>
      </c>
      <c r="E165" s="37">
        <v>11738.090395402076</v>
      </c>
      <c r="F165" s="46">
        <v>18005234.809999999</v>
      </c>
      <c r="G165" s="37">
        <v>12452.872533491944</v>
      </c>
      <c r="H165" s="45">
        <v>2197.1203566019071</v>
      </c>
      <c r="I165" s="45">
        <v>251.84515897003186</v>
      </c>
      <c r="J165" s="45">
        <v>8888.4627940271239</v>
      </c>
      <c r="K165" s="45">
        <v>997.29602938023459</v>
      </c>
      <c r="L165" s="45">
        <v>118.14819451264636</v>
      </c>
      <c r="M165" s="46">
        <v>5303414.29</v>
      </c>
      <c r="N165" s="47">
        <v>3667.9744997821376</v>
      </c>
    </row>
    <row r="166" spans="1:14" s="42" customFormat="1" ht="12" x14ac:dyDescent="0.2">
      <c r="A166" s="43" t="s">
        <v>286</v>
      </c>
      <c r="B166" s="44" t="s">
        <v>287</v>
      </c>
      <c r="C166" s="45">
        <v>1439.66</v>
      </c>
      <c r="D166" s="46">
        <v>15937707.82</v>
      </c>
      <c r="E166" s="37">
        <v>11070.466512926663</v>
      </c>
      <c r="F166" s="46">
        <v>16180427.51</v>
      </c>
      <c r="G166" s="37">
        <v>11239.061660392037</v>
      </c>
      <c r="H166" s="45">
        <v>2013.3931136518345</v>
      </c>
      <c r="I166" s="45">
        <v>361.83361349207456</v>
      </c>
      <c r="J166" s="45">
        <v>8349.1374352277617</v>
      </c>
      <c r="K166" s="45">
        <v>513.24166122556721</v>
      </c>
      <c r="L166" s="45">
        <v>1.4558367947987718</v>
      </c>
      <c r="M166" s="46">
        <v>1736095.54</v>
      </c>
      <c r="N166" s="47">
        <v>1205.9066307322562</v>
      </c>
    </row>
    <row r="167" spans="1:14" s="42" customFormat="1" ht="12" x14ac:dyDescent="0.2">
      <c r="A167" s="43" t="s">
        <v>288</v>
      </c>
      <c r="B167" s="44" t="s">
        <v>289</v>
      </c>
      <c r="C167" s="45">
        <v>1379.96</v>
      </c>
      <c r="D167" s="46">
        <v>16096675.83</v>
      </c>
      <c r="E167" s="37">
        <v>11664.595952056581</v>
      </c>
      <c r="F167" s="46">
        <v>16286619.789999999</v>
      </c>
      <c r="G167" s="37">
        <v>11802.240492478042</v>
      </c>
      <c r="H167" s="45">
        <v>2873.285240151888</v>
      </c>
      <c r="I167" s="45">
        <v>354.13883011101774</v>
      </c>
      <c r="J167" s="45">
        <v>7947.1583814023606</v>
      </c>
      <c r="K167" s="45">
        <v>606.04683469086058</v>
      </c>
      <c r="L167" s="45">
        <v>21.611206121916577</v>
      </c>
      <c r="M167" s="46">
        <v>2092247.97</v>
      </c>
      <c r="N167" s="47">
        <v>1516.1656642221512</v>
      </c>
    </row>
    <row r="168" spans="1:14" s="42" customFormat="1" ht="12" x14ac:dyDescent="0.2">
      <c r="A168" s="43" t="s">
        <v>290</v>
      </c>
      <c r="B168" s="44" t="s">
        <v>291</v>
      </c>
      <c r="C168" s="45">
        <v>1377.1200000000001</v>
      </c>
      <c r="D168" s="46">
        <v>14078881.59</v>
      </c>
      <c r="E168" s="37">
        <v>10223.423949982571</v>
      </c>
      <c r="F168" s="46">
        <v>14965285.609999999</v>
      </c>
      <c r="G168" s="37">
        <v>10867.089004589287</v>
      </c>
      <c r="H168" s="45">
        <v>1722.1998446032296</v>
      </c>
      <c r="I168" s="45">
        <v>228.74618043453</v>
      </c>
      <c r="J168" s="45">
        <v>8203.8020651795032</v>
      </c>
      <c r="K168" s="45">
        <v>679.19670036017192</v>
      </c>
      <c r="L168" s="45">
        <v>33.144214011850814</v>
      </c>
      <c r="M168" s="46">
        <v>2009680.97</v>
      </c>
      <c r="N168" s="47">
        <v>1459.3361290228881</v>
      </c>
    </row>
    <row r="169" spans="1:14" s="42" customFormat="1" ht="12" x14ac:dyDescent="0.2">
      <c r="A169" s="43" t="s">
        <v>292</v>
      </c>
      <c r="B169" s="44" t="s">
        <v>293</v>
      </c>
      <c r="C169" s="45">
        <v>1329.2900000000002</v>
      </c>
      <c r="D169" s="46">
        <v>14960668.439999999</v>
      </c>
      <c r="E169" s="37">
        <v>11254.630998502958</v>
      </c>
      <c r="F169" s="46">
        <v>15331378.57</v>
      </c>
      <c r="G169" s="37">
        <v>11533.509294435375</v>
      </c>
      <c r="H169" s="45">
        <v>2318.7205049312033</v>
      </c>
      <c r="I169" s="45">
        <v>308.29393134680919</v>
      </c>
      <c r="J169" s="45">
        <v>8080.86673336894</v>
      </c>
      <c r="K169" s="45">
        <v>824.49774691752737</v>
      </c>
      <c r="L169" s="45">
        <v>1.1303778708934842</v>
      </c>
      <c r="M169" s="46">
        <v>1376261.93</v>
      </c>
      <c r="N169" s="47">
        <v>1035.3361042360957</v>
      </c>
    </row>
    <row r="170" spans="1:14" s="42" customFormat="1" ht="12" x14ac:dyDescent="0.2">
      <c r="A170" s="43" t="s">
        <v>294</v>
      </c>
      <c r="B170" s="44" t="s">
        <v>295</v>
      </c>
      <c r="C170" s="45">
        <v>1324.36</v>
      </c>
      <c r="D170" s="46">
        <v>13936927.91</v>
      </c>
      <c r="E170" s="37">
        <v>10523.519216829261</v>
      </c>
      <c r="F170" s="46">
        <v>13905607.939999999</v>
      </c>
      <c r="G170" s="37">
        <v>10499.870080642726</v>
      </c>
      <c r="H170" s="45">
        <v>586.42743664864543</v>
      </c>
      <c r="I170" s="45">
        <v>236.59396991754508</v>
      </c>
      <c r="J170" s="45">
        <v>8735.9861064967263</v>
      </c>
      <c r="K170" s="45">
        <v>940.86256757981221</v>
      </c>
      <c r="L170" s="45"/>
      <c r="M170" s="46">
        <v>3065359.3</v>
      </c>
      <c r="N170" s="47">
        <v>2314.5967108641157</v>
      </c>
    </row>
    <row r="171" spans="1:14" s="42" customFormat="1" ht="12" x14ac:dyDescent="0.2">
      <c r="A171" s="43" t="s">
        <v>296</v>
      </c>
      <c r="B171" s="44" t="s">
        <v>297</v>
      </c>
      <c r="C171" s="45">
        <v>1317.1100000000001</v>
      </c>
      <c r="D171" s="46">
        <v>14461570.300000001</v>
      </c>
      <c r="E171" s="37">
        <v>10979.774126686458</v>
      </c>
      <c r="F171" s="46">
        <v>14749365.91</v>
      </c>
      <c r="G171" s="37">
        <v>11198.279498295509</v>
      </c>
      <c r="H171" s="45">
        <v>2095.0480521748368</v>
      </c>
      <c r="I171" s="45">
        <v>167.57688423897775</v>
      </c>
      <c r="J171" s="45">
        <v>8132.6704147717337</v>
      </c>
      <c r="K171" s="45">
        <v>797.00946010583766</v>
      </c>
      <c r="L171" s="45">
        <v>5.9746870041226616</v>
      </c>
      <c r="M171" s="46">
        <v>1573368.3</v>
      </c>
      <c r="N171" s="47">
        <v>1194.5610465336988</v>
      </c>
    </row>
    <row r="172" spans="1:14" s="42" customFormat="1" ht="12" x14ac:dyDescent="0.2">
      <c r="A172" s="43" t="s">
        <v>298</v>
      </c>
      <c r="B172" s="44" t="s">
        <v>299</v>
      </c>
      <c r="C172" s="45">
        <v>1253.4599999999998</v>
      </c>
      <c r="D172" s="46">
        <v>14672845.609999999</v>
      </c>
      <c r="E172" s="37">
        <v>11705.874627032375</v>
      </c>
      <c r="F172" s="46">
        <v>15123237.5</v>
      </c>
      <c r="G172" s="37">
        <v>12065.193544269465</v>
      </c>
      <c r="H172" s="45">
        <v>2160.7752221849919</v>
      </c>
      <c r="I172" s="45">
        <v>376.15185965248196</v>
      </c>
      <c r="J172" s="45">
        <v>8724.1840904376695</v>
      </c>
      <c r="K172" s="45">
        <v>721.22202543359992</v>
      </c>
      <c r="L172" s="45">
        <v>82.860346560719947</v>
      </c>
      <c r="M172" s="46">
        <v>1438792.07</v>
      </c>
      <c r="N172" s="47">
        <v>1147.8563895138259</v>
      </c>
    </row>
    <row r="173" spans="1:14" s="42" customFormat="1" ht="12" x14ac:dyDescent="0.2">
      <c r="A173" s="43" t="s">
        <v>300</v>
      </c>
      <c r="B173" s="44" t="s">
        <v>301</v>
      </c>
      <c r="C173" s="45">
        <v>1234.45</v>
      </c>
      <c r="D173" s="46">
        <v>13429835.48</v>
      </c>
      <c r="E173" s="37">
        <v>10879.205702944631</v>
      </c>
      <c r="F173" s="46">
        <v>13370076.4</v>
      </c>
      <c r="G173" s="37">
        <v>10830.79622503949</v>
      </c>
      <c r="H173" s="45">
        <v>1650.188966746324</v>
      </c>
      <c r="I173" s="45">
        <v>197.74695613431086</v>
      </c>
      <c r="J173" s="45">
        <v>8197.375616671392</v>
      </c>
      <c r="K173" s="45">
        <v>780.15027745149655</v>
      </c>
      <c r="L173" s="45">
        <v>5.3344080359674342</v>
      </c>
      <c r="M173" s="46">
        <v>3328967.46</v>
      </c>
      <c r="N173" s="47">
        <v>2696.7211794726395</v>
      </c>
    </row>
    <row r="174" spans="1:14" s="42" customFormat="1" ht="12" x14ac:dyDescent="0.2">
      <c r="A174" s="43" t="s">
        <v>302</v>
      </c>
      <c r="B174" s="44" t="s">
        <v>303</v>
      </c>
      <c r="C174" s="45">
        <v>1219.03</v>
      </c>
      <c r="D174" s="46">
        <v>13801962.09</v>
      </c>
      <c r="E174" s="37">
        <v>11322.085666472523</v>
      </c>
      <c r="F174" s="46">
        <v>14261038.619999999</v>
      </c>
      <c r="G174" s="37">
        <v>11698.677325414468</v>
      </c>
      <c r="H174" s="45">
        <v>2422.203013871685</v>
      </c>
      <c r="I174" s="45">
        <v>292.825246302388</v>
      </c>
      <c r="J174" s="45">
        <v>7887.7680040688074</v>
      </c>
      <c r="K174" s="45">
        <v>1069.86600821965</v>
      </c>
      <c r="L174" s="45">
        <v>26.015052951937196</v>
      </c>
      <c r="M174" s="46">
        <v>2991230.3</v>
      </c>
      <c r="N174" s="47">
        <v>2453.7790702443745</v>
      </c>
    </row>
    <row r="175" spans="1:14" s="42" customFormat="1" ht="12" x14ac:dyDescent="0.2">
      <c r="A175" s="43" t="s">
        <v>304</v>
      </c>
      <c r="B175" s="44" t="s">
        <v>305</v>
      </c>
      <c r="C175" s="45">
        <v>1197.94</v>
      </c>
      <c r="D175" s="46">
        <v>13668946.710000001</v>
      </c>
      <c r="E175" s="37">
        <v>11410.376738400922</v>
      </c>
      <c r="F175" s="46">
        <v>13598614.439999999</v>
      </c>
      <c r="G175" s="37">
        <v>11351.665726163246</v>
      </c>
      <c r="H175" s="45">
        <v>2401.0249678614955</v>
      </c>
      <c r="I175" s="45">
        <v>241.3246406330868</v>
      </c>
      <c r="J175" s="45">
        <v>7963.6906439387612</v>
      </c>
      <c r="K175" s="45">
        <v>745.62547372990298</v>
      </c>
      <c r="L175" s="45"/>
      <c r="M175" s="46">
        <v>1011171.26</v>
      </c>
      <c r="N175" s="47">
        <v>844.091740821744</v>
      </c>
    </row>
    <row r="176" spans="1:14" s="42" customFormat="1" ht="12" x14ac:dyDescent="0.2">
      <c r="A176" s="43" t="s">
        <v>306</v>
      </c>
      <c r="B176" s="44" t="s">
        <v>307</v>
      </c>
      <c r="C176" s="45">
        <v>1171.7600000000002</v>
      </c>
      <c r="D176" s="46">
        <v>13513595.85</v>
      </c>
      <c r="E176" s="37">
        <v>11532.733537584485</v>
      </c>
      <c r="F176" s="46">
        <v>14118790.279999999</v>
      </c>
      <c r="G176" s="37">
        <v>12049.216802075507</v>
      </c>
      <c r="H176" s="45">
        <v>1270.6602205229738</v>
      </c>
      <c r="I176" s="45">
        <v>182.04452276916771</v>
      </c>
      <c r="J176" s="45">
        <v>9262.0556086570614</v>
      </c>
      <c r="K176" s="45">
        <v>1334.4564501263055</v>
      </c>
      <c r="L176" s="45"/>
      <c r="M176" s="46">
        <v>1934513.26</v>
      </c>
      <c r="N176" s="47">
        <v>1650.9466614323749</v>
      </c>
    </row>
    <row r="177" spans="1:14" s="42" customFormat="1" ht="12" x14ac:dyDescent="0.2">
      <c r="A177" s="43" t="s">
        <v>308</v>
      </c>
      <c r="B177" s="44" t="s">
        <v>309</v>
      </c>
      <c r="C177" s="45">
        <v>1167.4499999999998</v>
      </c>
      <c r="D177" s="46">
        <v>14839944.289999999</v>
      </c>
      <c r="E177" s="37">
        <v>12711.417439719047</v>
      </c>
      <c r="F177" s="46">
        <v>15072426.73</v>
      </c>
      <c r="G177" s="37">
        <v>12910.554396333893</v>
      </c>
      <c r="H177" s="45">
        <v>2931.1009807700552</v>
      </c>
      <c r="I177" s="45">
        <v>400.21339671934572</v>
      </c>
      <c r="J177" s="45">
        <v>8177.0925178808493</v>
      </c>
      <c r="K177" s="45">
        <v>1164.885845218211</v>
      </c>
      <c r="L177" s="45">
        <v>237.2616557454281</v>
      </c>
      <c r="M177" s="46">
        <v>750431.22</v>
      </c>
      <c r="N177" s="47">
        <v>642.79516895798542</v>
      </c>
    </row>
    <row r="178" spans="1:14" s="42" customFormat="1" ht="12" x14ac:dyDescent="0.2">
      <c r="A178" s="43" t="s">
        <v>310</v>
      </c>
      <c r="B178" s="44" t="s">
        <v>311</v>
      </c>
      <c r="C178" s="45">
        <v>1162.3500000000004</v>
      </c>
      <c r="D178" s="46">
        <v>12200415.029999999</v>
      </c>
      <c r="E178" s="37">
        <v>10496.335036778935</v>
      </c>
      <c r="F178" s="46">
        <v>12821991.300000001</v>
      </c>
      <c r="G178" s="37">
        <v>11031.093302361593</v>
      </c>
      <c r="H178" s="45">
        <v>790.58877274487008</v>
      </c>
      <c r="I178" s="45">
        <v>161.67109734589403</v>
      </c>
      <c r="J178" s="45">
        <v>8849.2242009721631</v>
      </c>
      <c r="K178" s="45">
        <v>1205.2696692046281</v>
      </c>
      <c r="L178" s="45">
        <v>24.339562094033631</v>
      </c>
      <c r="M178" s="46">
        <v>2985890.26</v>
      </c>
      <c r="N178" s="47">
        <v>2568.8392136619768</v>
      </c>
    </row>
    <row r="179" spans="1:14" s="42" customFormat="1" ht="12" x14ac:dyDescent="0.2">
      <c r="A179" s="43" t="s">
        <v>312</v>
      </c>
      <c r="B179" s="44" t="s">
        <v>313</v>
      </c>
      <c r="C179" s="45">
        <v>1144.1099999999997</v>
      </c>
      <c r="D179" s="46">
        <v>12632667.279999999</v>
      </c>
      <c r="E179" s="37">
        <v>11041.479647935952</v>
      </c>
      <c r="F179" s="46">
        <v>13072892.07</v>
      </c>
      <c r="G179" s="37">
        <v>11426.254529721797</v>
      </c>
      <c r="H179" s="45">
        <v>1416.1891164311128</v>
      </c>
      <c r="I179" s="45">
        <v>159.6079397959987</v>
      </c>
      <c r="J179" s="45">
        <v>8626.1400127610141</v>
      </c>
      <c r="K179" s="45">
        <v>1198.8961987920745</v>
      </c>
      <c r="L179" s="45">
        <v>25.421261941596534</v>
      </c>
      <c r="M179" s="46">
        <v>1446638.97</v>
      </c>
      <c r="N179" s="47">
        <v>1264.4229750635868</v>
      </c>
    </row>
    <row r="180" spans="1:14" s="42" customFormat="1" ht="12" x14ac:dyDescent="0.2">
      <c r="A180" s="43" t="s">
        <v>314</v>
      </c>
      <c r="B180" s="44" t="s">
        <v>315</v>
      </c>
      <c r="C180" s="45">
        <v>1109.77</v>
      </c>
      <c r="D180" s="46">
        <v>12673576.49</v>
      </c>
      <c r="E180" s="37">
        <v>11420.002784360724</v>
      </c>
      <c r="F180" s="46">
        <v>13423837.710000001</v>
      </c>
      <c r="G180" s="37">
        <v>12096.053876028367</v>
      </c>
      <c r="H180" s="45">
        <v>1469.2476459086117</v>
      </c>
      <c r="I180" s="45">
        <v>236.12875640898562</v>
      </c>
      <c r="J180" s="45">
        <v>8572.852654153563</v>
      </c>
      <c r="K180" s="45">
        <v>1808.7670958847327</v>
      </c>
      <c r="L180" s="45">
        <v>9.0577236724726742</v>
      </c>
      <c r="M180" s="46">
        <v>1094261.3600000001</v>
      </c>
      <c r="N180" s="47">
        <v>986.02535660542287</v>
      </c>
    </row>
    <row r="181" spans="1:14" s="42" customFormat="1" ht="12" x14ac:dyDescent="0.2">
      <c r="A181" s="43" t="s">
        <v>316</v>
      </c>
      <c r="B181" s="44" t="s">
        <v>317</v>
      </c>
      <c r="C181" s="45">
        <v>1065.6099999999999</v>
      </c>
      <c r="D181" s="46">
        <v>12574260.050000001</v>
      </c>
      <c r="E181" s="37">
        <v>11800.058229558659</v>
      </c>
      <c r="F181" s="46">
        <v>13177607.76</v>
      </c>
      <c r="G181" s="37">
        <v>12366.257598933946</v>
      </c>
      <c r="H181" s="45">
        <v>2705.988879608863</v>
      </c>
      <c r="I181" s="45">
        <v>310.55094265256531</v>
      </c>
      <c r="J181" s="45">
        <v>8291.7732566323521</v>
      </c>
      <c r="K181" s="45">
        <v>841.09149688910588</v>
      </c>
      <c r="L181" s="45">
        <v>216.85302315105903</v>
      </c>
      <c r="M181" s="46">
        <v>1410930.1</v>
      </c>
      <c r="N181" s="47">
        <v>1324.0586143148057</v>
      </c>
    </row>
    <row r="182" spans="1:14" s="42" customFormat="1" ht="12" x14ac:dyDescent="0.2">
      <c r="A182" s="43">
        <f>COUNTA(A145:A181)</f>
        <v>34</v>
      </c>
      <c r="B182" s="50" t="s">
        <v>318</v>
      </c>
      <c r="C182" s="51">
        <f>SUM(C145:C181)</f>
        <v>49532.829999999987</v>
      </c>
      <c r="D182" s="52">
        <f>SUM(D145:D181)</f>
        <v>561323476.8599999</v>
      </c>
      <c r="E182" s="31">
        <f t="shared" ref="E182" si="12">D182/C182</f>
        <v>11332.352237092047</v>
      </c>
      <c r="F182" s="52">
        <f>SUM(F145:F181)</f>
        <v>574888103.97000003</v>
      </c>
      <c r="G182" s="31">
        <f t="shared" ref="G182" si="13">F182/C182</f>
        <v>11606.203481004421</v>
      </c>
      <c r="H182" s="32">
        <f>'[1]Master 1516'!O160</f>
        <v>1922.9257863905104</v>
      </c>
      <c r="I182" s="29">
        <f>'[1]Master 1516'!AM160</f>
        <v>256.83388440336</v>
      </c>
      <c r="J182" s="29">
        <f>'[1]Master 1516'!BM160</f>
        <v>8402.4212146437185</v>
      </c>
      <c r="K182" s="29">
        <f>'[1]Master 1516'!DZ160</f>
        <v>921.02513694284221</v>
      </c>
      <c r="L182" s="29">
        <f>'[1]Master 1516'!EZ160</f>
        <v>105.72327766361832</v>
      </c>
      <c r="M182" s="52">
        <f>SUM(M145:M181)</f>
        <v>68863119.869999975</v>
      </c>
      <c r="N182" s="33">
        <f t="shared" ref="N182" si="14">M182/C182</f>
        <v>1390.2520786718626</v>
      </c>
    </row>
    <row r="183" spans="1:14" s="14" customFormat="1" ht="4.5" customHeight="1" x14ac:dyDescent="0.2">
      <c r="B183" s="26"/>
      <c r="C183" s="15"/>
      <c r="D183" s="27"/>
      <c r="F183" s="27"/>
      <c r="M183" s="27"/>
      <c r="N183" s="17"/>
    </row>
    <row r="184" spans="1:14" s="42" customFormat="1" ht="12" x14ac:dyDescent="0.2">
      <c r="A184" s="43"/>
      <c r="B184" s="50" t="s">
        <v>319</v>
      </c>
      <c r="C184" s="45"/>
      <c r="D184" s="46"/>
      <c r="E184" s="37"/>
      <c r="F184" s="46"/>
      <c r="G184" s="37"/>
      <c r="H184" s="60"/>
      <c r="I184" s="39"/>
      <c r="J184" s="36"/>
      <c r="K184" s="36"/>
      <c r="L184" s="36"/>
      <c r="M184" s="46"/>
      <c r="N184" s="41"/>
    </row>
    <row r="185" spans="1:14" s="14" customFormat="1" ht="4.5" customHeight="1" x14ac:dyDescent="0.2">
      <c r="B185" s="26"/>
      <c r="C185" s="15"/>
      <c r="D185" s="27"/>
      <c r="F185" s="27"/>
      <c r="M185" s="27"/>
      <c r="N185" s="17"/>
    </row>
    <row r="186" spans="1:14" s="42" customFormat="1" ht="12" x14ac:dyDescent="0.2">
      <c r="A186" s="43" t="s">
        <v>320</v>
      </c>
      <c r="B186" s="44" t="s">
        <v>321</v>
      </c>
      <c r="C186" s="45">
        <v>996.19999999999993</v>
      </c>
      <c r="D186" s="46">
        <v>13587017.65</v>
      </c>
      <c r="E186" s="37">
        <v>13638.845261995584</v>
      </c>
      <c r="F186" s="46">
        <v>13665340.75</v>
      </c>
      <c r="G186" s="37">
        <v>13717.467125075287</v>
      </c>
      <c r="H186" s="45">
        <v>2944.0328648865698</v>
      </c>
      <c r="I186" s="45">
        <v>330.77646055009035</v>
      </c>
      <c r="J186" s="45">
        <v>8823.3191628187105</v>
      </c>
      <c r="K186" s="45">
        <v>1173.0842099979927</v>
      </c>
      <c r="L186" s="45">
        <v>446.25442682192335</v>
      </c>
      <c r="M186" s="46">
        <v>1548398.88</v>
      </c>
      <c r="N186" s="47">
        <v>1554.3052399116643</v>
      </c>
    </row>
    <row r="187" spans="1:14" s="42" customFormat="1" ht="12" x14ac:dyDescent="0.2">
      <c r="A187" s="61" t="s">
        <v>322</v>
      </c>
      <c r="B187" s="44" t="s">
        <v>323</v>
      </c>
      <c r="C187" s="45">
        <v>982.63999999999987</v>
      </c>
      <c r="D187" s="46">
        <v>10566422.310000001</v>
      </c>
      <c r="E187" s="37">
        <v>10753.096057559231</v>
      </c>
      <c r="F187" s="46">
        <v>11288069.119999999</v>
      </c>
      <c r="G187" s="37">
        <v>11487.491980786453</v>
      </c>
      <c r="H187" s="45">
        <v>1291.8483676626233</v>
      </c>
      <c r="I187" s="45">
        <v>150.19439469185053</v>
      </c>
      <c r="J187" s="45">
        <v>8536.7645526337219</v>
      </c>
      <c r="K187" s="45">
        <v>1493.401662867378</v>
      </c>
      <c r="L187" s="45">
        <v>15.28300293088008</v>
      </c>
      <c r="M187" s="46">
        <v>2429496.94</v>
      </c>
      <c r="N187" s="47">
        <v>2472.4181185378166</v>
      </c>
    </row>
    <row r="188" spans="1:14" s="42" customFormat="1" ht="12" x14ac:dyDescent="0.2">
      <c r="A188" s="43" t="s">
        <v>324</v>
      </c>
      <c r="B188" s="44" t="s">
        <v>325</v>
      </c>
      <c r="C188" s="45">
        <v>981.38000000000011</v>
      </c>
      <c r="D188" s="46">
        <v>11589264.09</v>
      </c>
      <c r="E188" s="37">
        <v>11809.150471784629</v>
      </c>
      <c r="F188" s="46">
        <v>12274303.9</v>
      </c>
      <c r="G188" s="37">
        <v>12507.18773563757</v>
      </c>
      <c r="H188" s="45">
        <v>1047.9974423770607</v>
      </c>
      <c r="I188" s="45">
        <v>251.85144388514132</v>
      </c>
      <c r="J188" s="45">
        <v>9030.5964967698546</v>
      </c>
      <c r="K188" s="45">
        <v>2096.8270496647579</v>
      </c>
      <c r="L188" s="45">
        <v>79.915302940756888</v>
      </c>
      <c r="M188" s="46">
        <v>2411991.4300000002</v>
      </c>
      <c r="N188" s="47">
        <v>2457.7548248384928</v>
      </c>
    </row>
    <row r="189" spans="1:14" s="42" customFormat="1" ht="12" x14ac:dyDescent="0.2">
      <c r="A189" s="43" t="s">
        <v>326</v>
      </c>
      <c r="B189" s="44" t="s">
        <v>327</v>
      </c>
      <c r="C189" s="45">
        <v>974.79</v>
      </c>
      <c r="D189" s="46">
        <v>10481484.439999999</v>
      </c>
      <c r="E189" s="37">
        <v>10752.55638650376</v>
      </c>
      <c r="F189" s="46">
        <v>10647080.539999999</v>
      </c>
      <c r="G189" s="37">
        <v>10922.435129617661</v>
      </c>
      <c r="H189" s="45">
        <v>2341.2848100616548</v>
      </c>
      <c r="I189" s="45">
        <v>206.76471855476561</v>
      </c>
      <c r="J189" s="45">
        <v>7593.1644867099576</v>
      </c>
      <c r="K189" s="45">
        <v>672.64581089260253</v>
      </c>
      <c r="L189" s="45">
        <v>108.57530339868075</v>
      </c>
      <c r="M189" s="46">
        <v>1460387.73</v>
      </c>
      <c r="N189" s="47">
        <v>1498.1562490382544</v>
      </c>
    </row>
    <row r="190" spans="1:14" s="42" customFormat="1" ht="12" x14ac:dyDescent="0.2">
      <c r="A190" s="43" t="s">
        <v>328</v>
      </c>
      <c r="B190" s="44" t="s">
        <v>329</v>
      </c>
      <c r="C190" s="45">
        <v>948.33000000000015</v>
      </c>
      <c r="D190" s="46">
        <v>10818437.84</v>
      </c>
      <c r="E190" s="37">
        <v>11407.883163033963</v>
      </c>
      <c r="F190" s="46">
        <v>11227742.380000001</v>
      </c>
      <c r="G190" s="37">
        <v>11839.488764459627</v>
      </c>
      <c r="H190" s="45">
        <v>274.10552233927001</v>
      </c>
      <c r="I190" s="45">
        <v>229.27536827897458</v>
      </c>
      <c r="J190" s="45">
        <v>9556.7018653844134</v>
      </c>
      <c r="K190" s="45">
        <v>1775.9121613784225</v>
      </c>
      <c r="L190" s="45">
        <v>3.493847078548606</v>
      </c>
      <c r="M190" s="46">
        <v>2123364.13</v>
      </c>
      <c r="N190" s="47">
        <v>2239.0561618845754</v>
      </c>
    </row>
    <row r="191" spans="1:14" s="42" customFormat="1" ht="12" x14ac:dyDescent="0.2">
      <c r="A191" s="43" t="s">
        <v>330</v>
      </c>
      <c r="B191" s="44" t="s">
        <v>331</v>
      </c>
      <c r="C191" s="45">
        <v>935.4899999999999</v>
      </c>
      <c r="D191" s="46">
        <v>10156714.9</v>
      </c>
      <c r="E191" s="37">
        <v>10857.106863782617</v>
      </c>
      <c r="F191" s="46">
        <v>10916898.039999999</v>
      </c>
      <c r="G191" s="37">
        <v>11669.711103272082</v>
      </c>
      <c r="H191" s="45">
        <v>241.1918566740425</v>
      </c>
      <c r="I191" s="45">
        <v>522.94456381147847</v>
      </c>
      <c r="J191" s="45">
        <v>8535.3077638456853</v>
      </c>
      <c r="K191" s="45">
        <v>826.34773220451314</v>
      </c>
      <c r="L191" s="45">
        <v>1543.9191867363629</v>
      </c>
      <c r="M191" s="46">
        <v>747231.81</v>
      </c>
      <c r="N191" s="47">
        <v>798.75980502196728</v>
      </c>
    </row>
    <row r="192" spans="1:14" s="42" customFormat="1" ht="12" x14ac:dyDescent="0.2">
      <c r="A192" s="43" t="s">
        <v>332</v>
      </c>
      <c r="B192" s="44" t="s">
        <v>333</v>
      </c>
      <c r="C192" s="45">
        <v>932.42</v>
      </c>
      <c r="D192" s="46">
        <v>13870510.08</v>
      </c>
      <c r="E192" s="37">
        <v>14875.817850324962</v>
      </c>
      <c r="F192" s="46">
        <v>13968740.98</v>
      </c>
      <c r="G192" s="37">
        <v>14981.168336157527</v>
      </c>
      <c r="H192" s="45">
        <v>163.04605220823234</v>
      </c>
      <c r="I192" s="45">
        <v>156.52009823899101</v>
      </c>
      <c r="J192" s="45">
        <v>9154.840179318333</v>
      </c>
      <c r="K192" s="45">
        <v>5122.9843954441139</v>
      </c>
      <c r="L192" s="45">
        <v>383.77761094785609</v>
      </c>
      <c r="M192" s="46">
        <v>2764087.65</v>
      </c>
      <c r="N192" s="47">
        <v>2964.4233821668349</v>
      </c>
    </row>
    <row r="193" spans="1:17" s="42" customFormat="1" ht="12" x14ac:dyDescent="0.2">
      <c r="A193" s="43" t="s">
        <v>334</v>
      </c>
      <c r="B193" s="44" t="s">
        <v>335</v>
      </c>
      <c r="C193" s="45">
        <v>919.37999999999988</v>
      </c>
      <c r="D193" s="46">
        <v>9087143.3300000001</v>
      </c>
      <c r="E193" s="37">
        <v>9883.9906567469388</v>
      </c>
      <c r="F193" s="46">
        <v>9590024.9800000004</v>
      </c>
      <c r="G193" s="37">
        <v>10430.96976223107</v>
      </c>
      <c r="H193" s="45">
        <v>2218.9913093606565</v>
      </c>
      <c r="I193" s="45">
        <v>189.676281842111</v>
      </c>
      <c r="J193" s="45">
        <v>7548.7709217081083</v>
      </c>
      <c r="K193" s="45">
        <v>390.50275185451068</v>
      </c>
      <c r="L193" s="45">
        <v>83.028497465683401</v>
      </c>
      <c r="M193" s="46">
        <v>1434162.83</v>
      </c>
      <c r="N193" s="47">
        <v>1559.923894363593</v>
      </c>
    </row>
    <row r="194" spans="1:17" s="42" customFormat="1" ht="12" customHeight="1" x14ac:dyDescent="0.2">
      <c r="A194" s="43" t="s">
        <v>336</v>
      </c>
      <c r="B194" s="44" t="s">
        <v>337</v>
      </c>
      <c r="C194" s="45">
        <v>914.51</v>
      </c>
      <c r="D194" s="46">
        <v>11767137.630000001</v>
      </c>
      <c r="E194" s="37">
        <v>12867.150310002078</v>
      </c>
      <c r="F194" s="46">
        <v>11996036.01</v>
      </c>
      <c r="G194" s="37">
        <v>13117.446512339942</v>
      </c>
      <c r="H194" s="45">
        <v>2835.4096510699719</v>
      </c>
      <c r="I194" s="45">
        <v>139.50722244699347</v>
      </c>
      <c r="J194" s="45">
        <v>8268.8773441515114</v>
      </c>
      <c r="K194" s="45">
        <v>1030.958382084395</v>
      </c>
      <c r="L194" s="45">
        <v>842.69391258706855</v>
      </c>
      <c r="M194" s="46">
        <v>1514968.53</v>
      </c>
      <c r="N194" s="47">
        <v>1656.5904473433861</v>
      </c>
    </row>
    <row r="195" spans="1:17" s="53" customFormat="1" ht="12" x14ac:dyDescent="0.2">
      <c r="A195" s="43" t="s">
        <v>338</v>
      </c>
      <c r="B195" s="44" t="s">
        <v>339</v>
      </c>
      <c r="C195" s="45">
        <v>898.61</v>
      </c>
      <c r="D195" s="46">
        <v>10054097.24</v>
      </c>
      <c r="E195" s="37">
        <v>11188.499170941788</v>
      </c>
      <c r="F195" s="46">
        <v>10100815.66</v>
      </c>
      <c r="G195" s="37">
        <v>11240.488821624509</v>
      </c>
      <c r="H195" s="45">
        <v>2692.8392517332322</v>
      </c>
      <c r="I195" s="45">
        <v>222.61697510599706</v>
      </c>
      <c r="J195" s="45">
        <v>7420.7121888249621</v>
      </c>
      <c r="K195" s="45">
        <v>902.15720946795602</v>
      </c>
      <c r="L195" s="45">
        <v>2.1631964923604232</v>
      </c>
      <c r="M195" s="46">
        <v>2492399.4</v>
      </c>
      <c r="N195" s="47">
        <v>2773.6163630495985</v>
      </c>
      <c r="O195" s="42"/>
      <c r="P195" s="42"/>
      <c r="Q195" s="42"/>
    </row>
    <row r="196" spans="1:17" s="42" customFormat="1" ht="12" x14ac:dyDescent="0.2">
      <c r="A196" s="43" t="s">
        <v>340</v>
      </c>
      <c r="B196" s="44" t="s">
        <v>341</v>
      </c>
      <c r="C196" s="45">
        <v>896.2</v>
      </c>
      <c r="D196" s="46">
        <v>11209875.26</v>
      </c>
      <c r="E196" s="37">
        <v>12508.229480026779</v>
      </c>
      <c r="F196" s="46">
        <v>11356548.210000001</v>
      </c>
      <c r="G196" s="37">
        <v>12671.890437402366</v>
      </c>
      <c r="H196" s="45">
        <v>2089.4292010711893</v>
      </c>
      <c r="I196" s="45">
        <v>304.52924570408391</v>
      </c>
      <c r="J196" s="45">
        <v>9121.7157330952923</v>
      </c>
      <c r="K196" s="45">
        <v>1032.8022539611695</v>
      </c>
      <c r="L196" s="45">
        <v>123.41400357063155</v>
      </c>
      <c r="M196" s="46">
        <v>1047979.15</v>
      </c>
      <c r="N196" s="47">
        <v>1169.3585695157331</v>
      </c>
      <c r="O196" s="53"/>
      <c r="P196" s="53"/>
      <c r="Q196" s="53"/>
    </row>
    <row r="197" spans="1:17" s="42" customFormat="1" ht="12" x14ac:dyDescent="0.2">
      <c r="A197" s="43" t="s">
        <v>342</v>
      </c>
      <c r="B197" s="44" t="s">
        <v>343</v>
      </c>
      <c r="C197" s="45">
        <v>895.16000000000008</v>
      </c>
      <c r="D197" s="46">
        <v>9738151.9199999999</v>
      </c>
      <c r="E197" s="37">
        <v>10878.671879887394</v>
      </c>
      <c r="F197" s="46">
        <v>10103432</v>
      </c>
      <c r="G197" s="37">
        <v>11286.733097993654</v>
      </c>
      <c r="H197" s="45">
        <v>1460.9545667813575</v>
      </c>
      <c r="I197" s="45">
        <v>210.43206801018809</v>
      </c>
      <c r="J197" s="45">
        <v>8671.8045153938965</v>
      </c>
      <c r="K197" s="45">
        <v>844.32327181732876</v>
      </c>
      <c r="L197" s="45">
        <v>99.218675990884293</v>
      </c>
      <c r="M197" s="46">
        <v>811929.97</v>
      </c>
      <c r="N197" s="47">
        <v>907.02217480673835</v>
      </c>
    </row>
    <row r="198" spans="1:17" s="42" customFormat="1" ht="12" x14ac:dyDescent="0.2">
      <c r="A198" s="43" t="s">
        <v>344</v>
      </c>
      <c r="B198" s="44" t="s">
        <v>345</v>
      </c>
      <c r="C198" s="45">
        <v>892.25000000000011</v>
      </c>
      <c r="D198" s="46">
        <v>11684711.529999999</v>
      </c>
      <c r="E198" s="37">
        <v>13095.782045390863</v>
      </c>
      <c r="F198" s="46">
        <v>11316873.220000001</v>
      </c>
      <c r="G198" s="37">
        <v>12683.522801905296</v>
      </c>
      <c r="H198" s="45">
        <v>1140.5381787615577</v>
      </c>
      <c r="I198" s="45">
        <v>248.88425889604926</v>
      </c>
      <c r="J198" s="45">
        <v>8271.4107256934694</v>
      </c>
      <c r="K198" s="45">
        <v>2375.1207621182402</v>
      </c>
      <c r="L198" s="45">
        <v>647.56887643597634</v>
      </c>
      <c r="M198" s="46">
        <v>3366166.11</v>
      </c>
      <c r="N198" s="47">
        <v>3772.6714597926584</v>
      </c>
    </row>
    <row r="199" spans="1:17" s="42" customFormat="1" ht="12" x14ac:dyDescent="0.2">
      <c r="A199" s="43" t="s">
        <v>346</v>
      </c>
      <c r="B199" s="44" t="s">
        <v>347</v>
      </c>
      <c r="C199" s="45">
        <v>871.08999999999992</v>
      </c>
      <c r="D199" s="46">
        <v>9788637.2599999998</v>
      </c>
      <c r="E199" s="37">
        <v>11237.228369054863</v>
      </c>
      <c r="F199" s="46">
        <v>9893236.3900000006</v>
      </c>
      <c r="G199" s="37">
        <v>11357.306811006902</v>
      </c>
      <c r="H199" s="45">
        <v>1739.1161533251445</v>
      </c>
      <c r="I199" s="45">
        <v>443.57580732186119</v>
      </c>
      <c r="J199" s="45">
        <v>8318.5461433376568</v>
      </c>
      <c r="K199" s="45">
        <v>393.73087740646781</v>
      </c>
      <c r="L199" s="45">
        <v>462.33782961576878</v>
      </c>
      <c r="M199" s="46">
        <v>584298.43999999994</v>
      </c>
      <c r="N199" s="47">
        <v>670.76701603737843</v>
      </c>
    </row>
    <row r="200" spans="1:17" s="14" customFormat="1" ht="4.5" customHeight="1" x14ac:dyDescent="0.2">
      <c r="B200" s="26"/>
      <c r="C200" s="15"/>
      <c r="D200" s="27"/>
      <c r="F200" s="27"/>
      <c r="M200" s="27"/>
      <c r="N200" s="17"/>
    </row>
    <row r="201" spans="1:17" s="42" customFormat="1" ht="12" x14ac:dyDescent="0.2">
      <c r="A201" s="43"/>
      <c r="B201" s="50" t="s">
        <v>348</v>
      </c>
      <c r="C201" s="45"/>
      <c r="D201" s="43"/>
      <c r="E201" s="37"/>
      <c r="F201" s="40"/>
      <c r="G201" s="37"/>
      <c r="H201" s="60"/>
      <c r="I201" s="39"/>
      <c r="J201" s="36"/>
      <c r="K201" s="36"/>
      <c r="L201" s="36"/>
      <c r="M201" s="40"/>
      <c r="N201" s="41"/>
    </row>
    <row r="202" spans="1:17" s="14" customFormat="1" ht="4.5" customHeight="1" x14ac:dyDescent="0.2">
      <c r="B202" s="26"/>
      <c r="C202" s="15"/>
      <c r="D202" s="27"/>
      <c r="F202" s="27"/>
      <c r="M202" s="27"/>
      <c r="N202" s="17"/>
    </row>
    <row r="203" spans="1:17" s="42" customFormat="1" ht="12" x14ac:dyDescent="0.2">
      <c r="A203" s="43" t="s">
        <v>349</v>
      </c>
      <c r="B203" s="44" t="s">
        <v>350</v>
      </c>
      <c r="C203" s="45">
        <v>868.4</v>
      </c>
      <c r="D203" s="46">
        <v>9522476.9499999993</v>
      </c>
      <c r="E203" s="37">
        <v>10965.542319207738</v>
      </c>
      <c r="F203" s="46">
        <v>9669911.4399999995</v>
      </c>
      <c r="G203" s="37">
        <v>11135.319484108706</v>
      </c>
      <c r="H203" s="45">
        <v>247.42541455550437</v>
      </c>
      <c r="I203" s="45">
        <v>145.38546752648548</v>
      </c>
      <c r="J203" s="45">
        <v>9122.2487102717641</v>
      </c>
      <c r="K203" s="45">
        <v>1619.5689659143252</v>
      </c>
      <c r="L203" s="45">
        <v>0.69092584062643947</v>
      </c>
      <c r="M203" s="46">
        <v>602562.64</v>
      </c>
      <c r="N203" s="47">
        <v>693.87683095347768</v>
      </c>
    </row>
    <row r="204" spans="1:17" s="42" customFormat="1" ht="12" x14ac:dyDescent="0.2">
      <c r="A204" s="43" t="s">
        <v>351</v>
      </c>
      <c r="B204" s="44" t="s">
        <v>352</v>
      </c>
      <c r="C204" s="45">
        <v>814.1400000000001</v>
      </c>
      <c r="D204" s="46">
        <v>9282741.3399999999</v>
      </c>
      <c r="E204" s="37">
        <v>11401.898125629497</v>
      </c>
      <c r="F204" s="46">
        <v>9309277.9399999995</v>
      </c>
      <c r="G204" s="37">
        <v>11434.492765372048</v>
      </c>
      <c r="H204" s="45">
        <v>1304.3437860810177</v>
      </c>
      <c r="I204" s="45">
        <v>126.50428673201165</v>
      </c>
      <c r="J204" s="45">
        <v>8674.8231016778427</v>
      </c>
      <c r="K204" s="45">
        <v>1196.038936792198</v>
      </c>
      <c r="L204" s="45">
        <v>132.78265408897732</v>
      </c>
      <c r="M204" s="46">
        <v>1128582.71</v>
      </c>
      <c r="N204" s="47">
        <v>1386.2268283096271</v>
      </c>
    </row>
    <row r="205" spans="1:17" s="42" customFormat="1" ht="12" x14ac:dyDescent="0.2">
      <c r="A205" s="43" t="s">
        <v>353</v>
      </c>
      <c r="B205" s="44" t="s">
        <v>354</v>
      </c>
      <c r="C205" s="45">
        <v>812.46</v>
      </c>
      <c r="D205" s="46">
        <v>9792195.6899999995</v>
      </c>
      <c r="E205" s="37">
        <v>12052.526512074439</v>
      </c>
      <c r="F205" s="46">
        <v>9960572.2599999998</v>
      </c>
      <c r="G205" s="37">
        <v>12259.769416340496</v>
      </c>
      <c r="H205" s="45">
        <v>2489.8094798513157</v>
      </c>
      <c r="I205" s="45">
        <v>484.53280161484867</v>
      </c>
      <c r="J205" s="45">
        <v>8516.835302661053</v>
      </c>
      <c r="K205" s="45">
        <v>709.3731137532925</v>
      </c>
      <c r="L205" s="45">
        <v>59.218718459985716</v>
      </c>
      <c r="M205" s="46">
        <v>888348.5</v>
      </c>
      <c r="N205" s="47">
        <v>1093.4058292100533</v>
      </c>
    </row>
    <row r="206" spans="1:17" s="42" customFormat="1" ht="12" x14ac:dyDescent="0.2">
      <c r="A206" s="43" t="s">
        <v>355</v>
      </c>
      <c r="B206" s="44" t="s">
        <v>356</v>
      </c>
      <c r="C206" s="45">
        <v>804.01999999999987</v>
      </c>
      <c r="D206" s="46">
        <v>9267085.5399999991</v>
      </c>
      <c r="E206" s="37">
        <v>11525.939081117385</v>
      </c>
      <c r="F206" s="46">
        <v>9304211.8699999992</v>
      </c>
      <c r="G206" s="37">
        <v>11572.114959826871</v>
      </c>
      <c r="H206" s="45">
        <v>2075.2396582174579</v>
      </c>
      <c r="I206" s="45">
        <v>288.25857565732201</v>
      </c>
      <c r="J206" s="45">
        <v>8441.7709509713695</v>
      </c>
      <c r="K206" s="45">
        <v>744.85869754483724</v>
      </c>
      <c r="L206" s="45">
        <v>21.987077435884682</v>
      </c>
      <c r="M206" s="46">
        <v>986622.42</v>
      </c>
      <c r="N206" s="47">
        <v>1227.1117882639737</v>
      </c>
    </row>
    <row r="207" spans="1:17" s="42" customFormat="1" ht="12" x14ac:dyDescent="0.2">
      <c r="A207" s="43" t="s">
        <v>357</v>
      </c>
      <c r="B207" s="44" t="s">
        <v>358</v>
      </c>
      <c r="C207" s="45">
        <v>796.23</v>
      </c>
      <c r="D207" s="46">
        <v>8927098.4800000004</v>
      </c>
      <c r="E207" s="37">
        <v>11211.708275247101</v>
      </c>
      <c r="F207" s="46">
        <v>9392874.4299999997</v>
      </c>
      <c r="G207" s="37">
        <v>11796.684915162703</v>
      </c>
      <c r="H207" s="45">
        <v>2547.3590545445409</v>
      </c>
      <c r="I207" s="45">
        <v>410.18922924280668</v>
      </c>
      <c r="J207" s="45">
        <v>7925.3368499051794</v>
      </c>
      <c r="K207" s="45">
        <v>591.70982002687674</v>
      </c>
      <c r="L207" s="45">
        <v>322.08996144330155</v>
      </c>
      <c r="M207" s="46">
        <v>993475.91</v>
      </c>
      <c r="N207" s="47">
        <v>1247.7247905755876</v>
      </c>
    </row>
    <row r="208" spans="1:17" s="42" customFormat="1" ht="12" x14ac:dyDescent="0.2">
      <c r="A208" s="43" t="s">
        <v>359</v>
      </c>
      <c r="B208" s="44" t="s">
        <v>360</v>
      </c>
      <c r="C208" s="45">
        <v>793.76</v>
      </c>
      <c r="D208" s="46">
        <v>10099487.779999999</v>
      </c>
      <c r="E208" s="37">
        <v>12723.603834912316</v>
      </c>
      <c r="F208" s="46">
        <v>10395056.34</v>
      </c>
      <c r="G208" s="37">
        <v>13095.968983067929</v>
      </c>
      <c r="H208" s="45">
        <v>2639.0904807498487</v>
      </c>
      <c r="I208" s="45">
        <v>754.70836272928841</v>
      </c>
      <c r="J208" s="45">
        <v>7806.0772147752468</v>
      </c>
      <c r="K208" s="45">
        <v>603.64438873211043</v>
      </c>
      <c r="L208" s="45">
        <v>1292.4485360814351</v>
      </c>
      <c r="M208" s="46">
        <v>1111769.1200000001</v>
      </c>
      <c r="N208" s="47">
        <v>1400.6363636363637</v>
      </c>
    </row>
    <row r="209" spans="1:14" s="42" customFormat="1" ht="12" x14ac:dyDescent="0.2">
      <c r="A209" s="43" t="s">
        <v>361</v>
      </c>
      <c r="B209" s="44" t="s">
        <v>362</v>
      </c>
      <c r="C209" s="45">
        <v>793.39999999999986</v>
      </c>
      <c r="D209" s="46">
        <v>8243797.5899999999</v>
      </c>
      <c r="E209" s="37">
        <v>10390.468351399044</v>
      </c>
      <c r="F209" s="46">
        <v>8664456.0600000005</v>
      </c>
      <c r="G209" s="37">
        <v>10920.665565918833</v>
      </c>
      <c r="H209" s="45">
        <v>1192.1980841946056</v>
      </c>
      <c r="I209" s="45">
        <v>154.67369548777415</v>
      </c>
      <c r="J209" s="45">
        <v>8646.0712125031514</v>
      </c>
      <c r="K209" s="45">
        <v>849.91715402067075</v>
      </c>
      <c r="L209" s="45">
        <v>77.805419712629202</v>
      </c>
      <c r="M209" s="46">
        <v>1245766.96</v>
      </c>
      <c r="N209" s="47">
        <v>1570.1625409629446</v>
      </c>
    </row>
    <row r="210" spans="1:14" s="42" customFormat="1" ht="12" x14ac:dyDescent="0.2">
      <c r="A210" s="43" t="s">
        <v>363</v>
      </c>
      <c r="B210" s="44" t="s">
        <v>364</v>
      </c>
      <c r="C210" s="45">
        <v>755.04999999999984</v>
      </c>
      <c r="D210" s="46">
        <v>8439578.4900000002</v>
      </c>
      <c r="E210" s="37">
        <v>11177.509423217009</v>
      </c>
      <c r="F210" s="46">
        <v>8710989.9100000001</v>
      </c>
      <c r="G210" s="37">
        <v>11536.970942321703</v>
      </c>
      <c r="H210" s="45">
        <v>1469.3621482021063</v>
      </c>
      <c r="I210" s="45">
        <v>165.07082974637441</v>
      </c>
      <c r="J210" s="45">
        <v>8937.1381630355609</v>
      </c>
      <c r="K210" s="45">
        <v>965.39980133765994</v>
      </c>
      <c r="L210" s="45"/>
      <c r="M210" s="46">
        <v>1669564.72</v>
      </c>
      <c r="N210" s="47">
        <v>2211.1975630752936</v>
      </c>
    </row>
    <row r="211" spans="1:14" s="42" customFormat="1" ht="12" x14ac:dyDescent="0.2">
      <c r="A211" s="43" t="s">
        <v>365</v>
      </c>
      <c r="B211" s="44" t="s">
        <v>366</v>
      </c>
      <c r="C211" s="45">
        <v>754.43</v>
      </c>
      <c r="D211" s="46">
        <v>7988547.8099999996</v>
      </c>
      <c r="E211" s="37">
        <v>10588.852259321608</v>
      </c>
      <c r="F211" s="46">
        <v>8506496.5600000005</v>
      </c>
      <c r="G211" s="37">
        <v>11275.395411105073</v>
      </c>
      <c r="H211" s="45">
        <v>1425.4972760892329</v>
      </c>
      <c r="I211" s="45">
        <v>340.78673965775494</v>
      </c>
      <c r="J211" s="45">
        <v>8711.2199408825218</v>
      </c>
      <c r="K211" s="45">
        <v>797.89145447556439</v>
      </c>
      <c r="L211" s="45"/>
      <c r="M211" s="46">
        <v>925139.18</v>
      </c>
      <c r="N211" s="47">
        <v>1226.2757048367644</v>
      </c>
    </row>
    <row r="212" spans="1:14" s="42" customFormat="1" ht="12" x14ac:dyDescent="0.2">
      <c r="A212" s="43" t="s">
        <v>367</v>
      </c>
      <c r="B212" s="44" t="s">
        <v>368</v>
      </c>
      <c r="C212" s="45">
        <v>710.32</v>
      </c>
      <c r="D212" s="46">
        <v>9447337.7300000004</v>
      </c>
      <c r="E212" s="37">
        <v>13300.115060817659</v>
      </c>
      <c r="F212" s="46">
        <v>9385192.3900000006</v>
      </c>
      <c r="G212" s="37">
        <v>13212.625844689717</v>
      </c>
      <c r="H212" s="45">
        <v>215.34860344633404</v>
      </c>
      <c r="I212" s="45">
        <v>208.21412884333816</v>
      </c>
      <c r="J212" s="45">
        <v>10025.792389345646</v>
      </c>
      <c r="K212" s="45">
        <v>555.24854994931843</v>
      </c>
      <c r="L212" s="45">
        <v>2208.0221731050792</v>
      </c>
      <c r="M212" s="46">
        <v>843170.56</v>
      </c>
      <c r="N212" s="47">
        <v>1187.029169951571</v>
      </c>
    </row>
    <row r="213" spans="1:14" s="42" customFormat="1" ht="12" x14ac:dyDescent="0.2">
      <c r="A213" s="43" t="s">
        <v>369</v>
      </c>
      <c r="B213" s="44" t="s">
        <v>370</v>
      </c>
      <c r="C213" s="45">
        <v>705.70999999999992</v>
      </c>
      <c r="D213" s="46">
        <v>10133384.189999999</v>
      </c>
      <c r="E213" s="37">
        <v>14359.133624293267</v>
      </c>
      <c r="F213" s="46">
        <v>10129104.5</v>
      </c>
      <c r="G213" s="37">
        <v>14353.0692494084</v>
      </c>
      <c r="H213" s="45">
        <v>1590.3103541114622</v>
      </c>
      <c r="I213" s="45">
        <v>276.62733984214481</v>
      </c>
      <c r="J213" s="45">
        <v>9189.7420470164798</v>
      </c>
      <c r="K213" s="45">
        <v>3253.1039378781657</v>
      </c>
      <c r="L213" s="45">
        <v>43.285570560145104</v>
      </c>
      <c r="M213" s="46">
        <v>808389.52</v>
      </c>
      <c r="N213" s="47">
        <v>1145.4981791387399</v>
      </c>
    </row>
    <row r="214" spans="1:14" s="42" customFormat="1" ht="12" x14ac:dyDescent="0.2">
      <c r="A214" s="43" t="s">
        <v>371</v>
      </c>
      <c r="B214" s="44" t="s">
        <v>372</v>
      </c>
      <c r="C214" s="45">
        <v>701.15</v>
      </c>
      <c r="D214" s="46">
        <v>8965868.8800000008</v>
      </c>
      <c r="E214" s="37">
        <v>12787.376281822721</v>
      </c>
      <c r="F214" s="46">
        <v>9709696.0399999991</v>
      </c>
      <c r="G214" s="37">
        <v>13848.243656849461</v>
      </c>
      <c r="H214" s="45">
        <v>4075.0505312700566</v>
      </c>
      <c r="I214" s="45">
        <v>104.34707266633387</v>
      </c>
      <c r="J214" s="45">
        <v>8293.7715467446342</v>
      </c>
      <c r="K214" s="45">
        <v>1366.1621193753122</v>
      </c>
      <c r="L214" s="45">
        <v>8.9123867931255791</v>
      </c>
      <c r="M214" s="46">
        <v>3283060.63</v>
      </c>
      <c r="N214" s="47">
        <v>4682.3941096769595</v>
      </c>
    </row>
    <row r="215" spans="1:14" s="42" customFormat="1" ht="12" x14ac:dyDescent="0.2">
      <c r="A215" s="43" t="s">
        <v>373</v>
      </c>
      <c r="B215" s="44" t="s">
        <v>374</v>
      </c>
      <c r="C215" s="45">
        <v>679.4</v>
      </c>
      <c r="D215" s="46">
        <v>8090027.6799999997</v>
      </c>
      <c r="E215" s="37">
        <v>11907.606240800706</v>
      </c>
      <c r="F215" s="46">
        <v>8329600.2199999997</v>
      </c>
      <c r="G215" s="37">
        <v>12260.229938180748</v>
      </c>
      <c r="H215" s="45">
        <v>2766.7501766264349</v>
      </c>
      <c r="I215" s="45">
        <v>161.56934059464231</v>
      </c>
      <c r="J215" s="45">
        <v>8294.4896379158072</v>
      </c>
      <c r="K215" s="45">
        <v>971.74284662937885</v>
      </c>
      <c r="L215" s="45">
        <v>65.677936414483369</v>
      </c>
      <c r="M215" s="46">
        <v>1053471.29</v>
      </c>
      <c r="N215" s="47">
        <v>1550.5906535178099</v>
      </c>
    </row>
    <row r="216" spans="1:14" s="42" customFormat="1" ht="12" x14ac:dyDescent="0.2">
      <c r="A216" s="43" t="s">
        <v>375</v>
      </c>
      <c r="B216" s="44" t="s">
        <v>376</v>
      </c>
      <c r="C216" s="45">
        <v>673.05</v>
      </c>
      <c r="D216" s="46">
        <v>8982404.2200000007</v>
      </c>
      <c r="E216" s="37">
        <v>13345.820102518388</v>
      </c>
      <c r="F216" s="46">
        <v>8877492.6799999997</v>
      </c>
      <c r="G216" s="37">
        <v>13189.945293811754</v>
      </c>
      <c r="H216" s="45">
        <v>1770.2687170343956</v>
      </c>
      <c r="I216" s="45">
        <v>297.09051333481909</v>
      </c>
      <c r="J216" s="45">
        <v>9443.3886041155965</v>
      </c>
      <c r="K216" s="45">
        <v>1557.1185350271155</v>
      </c>
      <c r="L216" s="45">
        <v>122.07892429982914</v>
      </c>
      <c r="M216" s="46">
        <v>485554.27</v>
      </c>
      <c r="N216" s="47">
        <v>721.42377237946664</v>
      </c>
    </row>
    <row r="217" spans="1:14" s="42" customFormat="1" ht="12" x14ac:dyDescent="0.2">
      <c r="A217" s="43" t="s">
        <v>377</v>
      </c>
      <c r="B217" s="44" t="s">
        <v>378</v>
      </c>
      <c r="C217" s="45">
        <v>670.18</v>
      </c>
      <c r="D217" s="46">
        <v>8161074.1500000004</v>
      </c>
      <c r="E217" s="37">
        <v>12177.436136560329</v>
      </c>
      <c r="F217" s="46">
        <v>8184813.29</v>
      </c>
      <c r="G217" s="37">
        <v>12212.858172431288</v>
      </c>
      <c r="H217" s="45">
        <v>1197.8419379868096</v>
      </c>
      <c r="I217" s="45">
        <v>59.211271598674983</v>
      </c>
      <c r="J217" s="45">
        <v>9327.3485481512434</v>
      </c>
      <c r="K217" s="45">
        <v>1446.3335521800113</v>
      </c>
      <c r="L217" s="45">
        <v>182.12286251454836</v>
      </c>
      <c r="M217" s="46">
        <v>1082622.19</v>
      </c>
      <c r="N217" s="47">
        <v>1615.4200214867649</v>
      </c>
    </row>
    <row r="218" spans="1:14" s="42" customFormat="1" ht="12" x14ac:dyDescent="0.2">
      <c r="A218" s="43" t="s">
        <v>379</v>
      </c>
      <c r="B218" s="44" t="s">
        <v>380</v>
      </c>
      <c r="C218" s="45">
        <v>663.76</v>
      </c>
      <c r="D218" s="46">
        <v>7107445.71</v>
      </c>
      <c r="E218" s="37">
        <v>10707.854811980234</v>
      </c>
      <c r="F218" s="46">
        <v>7847284.2400000002</v>
      </c>
      <c r="G218" s="37">
        <v>11822.472339399783</v>
      </c>
      <c r="H218" s="45">
        <v>1481.0461763287935</v>
      </c>
      <c r="I218" s="45">
        <v>304.43716102205622</v>
      </c>
      <c r="J218" s="45">
        <v>8339.5433590454359</v>
      </c>
      <c r="K218" s="45">
        <v>1697.4456430034957</v>
      </c>
      <c r="L218" s="45"/>
      <c r="M218" s="46">
        <v>4163810.54</v>
      </c>
      <c r="N218" s="47">
        <v>6273.0663794142465</v>
      </c>
    </row>
    <row r="219" spans="1:14" s="42" customFormat="1" ht="12" x14ac:dyDescent="0.2">
      <c r="A219" s="43" t="s">
        <v>381</v>
      </c>
      <c r="B219" s="44" t="s">
        <v>382</v>
      </c>
      <c r="C219" s="45">
        <v>658.05000000000007</v>
      </c>
      <c r="D219" s="46">
        <v>7510040.2999999998</v>
      </c>
      <c r="E219" s="37">
        <v>11412.567889977963</v>
      </c>
      <c r="F219" s="46">
        <v>7572580.04</v>
      </c>
      <c r="G219" s="37">
        <v>11507.605865815667</v>
      </c>
      <c r="H219" s="45">
        <v>2195.7351720993838</v>
      </c>
      <c r="I219" s="45">
        <v>352.160291771142</v>
      </c>
      <c r="J219" s="45">
        <v>8347.4958589772796</v>
      </c>
      <c r="K219" s="45">
        <v>611.60668642200426</v>
      </c>
      <c r="L219" s="45">
        <v>0.60785654585517812</v>
      </c>
      <c r="M219" s="46">
        <v>1284808.6299999999</v>
      </c>
      <c r="N219" s="47">
        <v>1952.4483397918088</v>
      </c>
    </row>
    <row r="220" spans="1:14" s="42" customFormat="1" ht="12" x14ac:dyDescent="0.2">
      <c r="A220" s="43" t="s">
        <v>383</v>
      </c>
      <c r="B220" s="44" t="s">
        <v>384</v>
      </c>
      <c r="C220" s="45">
        <v>655.08000000000015</v>
      </c>
      <c r="D220" s="46">
        <v>7354335.3899999997</v>
      </c>
      <c r="E220" s="37">
        <v>11226.621771386697</v>
      </c>
      <c r="F220" s="46">
        <v>7526741.1600000001</v>
      </c>
      <c r="G220" s="37">
        <v>11489.804542956583</v>
      </c>
      <c r="H220" s="45">
        <v>2151.7890028698785</v>
      </c>
      <c r="I220" s="45">
        <v>259.81970141051471</v>
      </c>
      <c r="J220" s="45">
        <v>8358.9386487146585</v>
      </c>
      <c r="K220" s="45">
        <v>695.15584356109173</v>
      </c>
      <c r="L220" s="45">
        <v>24.101346400439635</v>
      </c>
      <c r="M220" s="46">
        <v>897532.18</v>
      </c>
      <c r="N220" s="47">
        <v>1370.1107956280146</v>
      </c>
    </row>
    <row r="221" spans="1:14" s="42" customFormat="1" ht="12" x14ac:dyDescent="0.2">
      <c r="A221" s="43" t="s">
        <v>385</v>
      </c>
      <c r="B221" s="44" t="s">
        <v>386</v>
      </c>
      <c r="C221" s="45">
        <v>631.66999999999985</v>
      </c>
      <c r="D221" s="46">
        <v>6804046.0599999996</v>
      </c>
      <c r="E221" s="37">
        <v>10771.520034195073</v>
      </c>
      <c r="F221" s="46">
        <v>7343067.3499999996</v>
      </c>
      <c r="G221" s="37">
        <v>11624.847388668137</v>
      </c>
      <c r="H221" s="45">
        <v>1759.0662846106356</v>
      </c>
      <c r="I221" s="45">
        <v>221.37196637484769</v>
      </c>
      <c r="J221" s="45">
        <v>8899.952791805852</v>
      </c>
      <c r="K221" s="45">
        <v>445.56542181835465</v>
      </c>
      <c r="L221" s="45">
        <v>298.89092405844832</v>
      </c>
      <c r="M221" s="46">
        <v>1542206.64</v>
      </c>
      <c r="N221" s="47">
        <v>2441.4752006585722</v>
      </c>
    </row>
    <row r="222" spans="1:14" s="42" customFormat="1" ht="12" x14ac:dyDescent="0.2">
      <c r="A222" s="43" t="s">
        <v>387</v>
      </c>
      <c r="B222" s="44" t="s">
        <v>388</v>
      </c>
      <c r="C222" s="45">
        <v>630.15</v>
      </c>
      <c r="D222" s="46">
        <v>7853768.96</v>
      </c>
      <c r="E222" s="37">
        <v>12463.332476394509</v>
      </c>
      <c r="F222" s="46">
        <v>8152054.7000000002</v>
      </c>
      <c r="G222" s="37">
        <v>12936.689200983894</v>
      </c>
      <c r="H222" s="45">
        <v>3576.0349757994127</v>
      </c>
      <c r="I222" s="45">
        <v>513.81190192811243</v>
      </c>
      <c r="J222" s="45">
        <v>8283.6438467031639</v>
      </c>
      <c r="K222" s="45">
        <v>559.04735380464967</v>
      </c>
      <c r="L222" s="45">
        <v>4.1511227485519324</v>
      </c>
      <c r="M222" s="46">
        <v>2435912.17</v>
      </c>
      <c r="N222" s="47">
        <v>3865.6068713798304</v>
      </c>
    </row>
    <row r="223" spans="1:14" s="42" customFormat="1" ht="12" x14ac:dyDescent="0.2">
      <c r="A223" s="43" t="s">
        <v>389</v>
      </c>
      <c r="B223" s="44" t="s">
        <v>390</v>
      </c>
      <c r="C223" s="45">
        <v>624.7399999999999</v>
      </c>
      <c r="D223" s="46">
        <v>8094641.8499999996</v>
      </c>
      <c r="E223" s="37">
        <v>12956.816995870284</v>
      </c>
      <c r="F223" s="46">
        <v>8338087.96</v>
      </c>
      <c r="G223" s="37">
        <v>13346.49287703685</v>
      </c>
      <c r="H223" s="45">
        <v>1092.3872170823065</v>
      </c>
      <c r="I223" s="45">
        <v>124.98365720139581</v>
      </c>
      <c r="J223" s="45">
        <v>10832.49843134744</v>
      </c>
      <c r="K223" s="45">
        <v>1137.2500400166471</v>
      </c>
      <c r="L223" s="45">
        <v>159.37353138905786</v>
      </c>
      <c r="M223" s="46">
        <v>1018398.45</v>
      </c>
      <c r="N223" s="47">
        <v>1630.1156481096139</v>
      </c>
    </row>
    <row r="224" spans="1:14" s="42" customFormat="1" ht="12" x14ac:dyDescent="0.2">
      <c r="A224" s="43" t="s">
        <v>391</v>
      </c>
      <c r="B224" s="44" t="s">
        <v>392</v>
      </c>
      <c r="C224" s="45">
        <v>621.54999999999995</v>
      </c>
      <c r="D224" s="46">
        <v>8501615.4600000009</v>
      </c>
      <c r="E224" s="37">
        <v>13678.087780548631</v>
      </c>
      <c r="F224" s="46">
        <v>8657210.3499999996</v>
      </c>
      <c r="G224" s="37">
        <v>13928.42144638404</v>
      </c>
      <c r="H224" s="45">
        <v>3018.9663100313737</v>
      </c>
      <c r="I224" s="45">
        <v>129.52842088327569</v>
      </c>
      <c r="J224" s="45">
        <v>8840.2897755610993</v>
      </c>
      <c r="K224" s="45">
        <v>1924.4449521357897</v>
      </c>
      <c r="L224" s="45">
        <v>15.191987772504225</v>
      </c>
      <c r="M224" s="46">
        <v>1270474.32</v>
      </c>
      <c r="N224" s="47">
        <v>2044.0420239723276</v>
      </c>
    </row>
    <row r="225" spans="1:14" s="42" customFormat="1" ht="12" x14ac:dyDescent="0.2">
      <c r="A225" s="43" t="s">
        <v>393</v>
      </c>
      <c r="B225" s="44" t="s">
        <v>394</v>
      </c>
      <c r="C225" s="45">
        <v>618.39</v>
      </c>
      <c r="D225" s="46">
        <v>7678610.6399999997</v>
      </c>
      <c r="E225" s="37">
        <v>12417.100276524523</v>
      </c>
      <c r="F225" s="46">
        <v>7827663.3300000001</v>
      </c>
      <c r="G225" s="37">
        <v>12658.133750545772</v>
      </c>
      <c r="H225" s="45">
        <v>1393.1555652581706</v>
      </c>
      <c r="I225" s="45">
        <v>400.5114733420657</v>
      </c>
      <c r="J225" s="45">
        <v>9607.6648716829222</v>
      </c>
      <c r="K225" s="45">
        <v>1096.5382525590646</v>
      </c>
      <c r="L225" s="45">
        <v>160.26358770355279</v>
      </c>
      <c r="M225" s="46">
        <v>1431636.2</v>
      </c>
      <c r="N225" s="47">
        <v>2315.1024434418409</v>
      </c>
    </row>
    <row r="226" spans="1:14" s="42" customFormat="1" ht="12" x14ac:dyDescent="0.2">
      <c r="A226" s="43" t="s">
        <v>395</v>
      </c>
      <c r="B226" s="44" t="s">
        <v>396</v>
      </c>
      <c r="C226" s="45">
        <v>617.65</v>
      </c>
      <c r="D226" s="46">
        <v>10241263</v>
      </c>
      <c r="E226" s="37">
        <v>16581.013518983244</v>
      </c>
      <c r="F226" s="46">
        <v>10447764.949999999</v>
      </c>
      <c r="G226" s="37">
        <v>16915.348417388486</v>
      </c>
      <c r="H226" s="45">
        <v>2166.5300250951182</v>
      </c>
      <c r="I226" s="45">
        <v>1259.2120294665262</v>
      </c>
      <c r="J226" s="45">
        <v>8791.5157451631185</v>
      </c>
      <c r="K226" s="45">
        <v>4298.3886667206343</v>
      </c>
      <c r="L226" s="45">
        <v>399.70195094309071</v>
      </c>
      <c r="M226" s="46">
        <v>1393034.04</v>
      </c>
      <c r="N226" s="47">
        <v>2255.3777058204487</v>
      </c>
    </row>
    <row r="227" spans="1:14" s="42" customFormat="1" ht="12" x14ac:dyDescent="0.2">
      <c r="A227" s="43" t="s">
        <v>397</v>
      </c>
      <c r="B227" s="44" t="s">
        <v>398</v>
      </c>
      <c r="C227" s="45">
        <v>616.99</v>
      </c>
      <c r="D227" s="46">
        <v>6445541.9000000004</v>
      </c>
      <c r="E227" s="37">
        <v>10446.752621598405</v>
      </c>
      <c r="F227" s="46">
        <v>6594187.0499999998</v>
      </c>
      <c r="G227" s="37">
        <v>10687.672490640043</v>
      </c>
      <c r="H227" s="45">
        <v>1101.1152692912365</v>
      </c>
      <c r="I227" s="45">
        <v>216.75973678665781</v>
      </c>
      <c r="J227" s="45">
        <v>8465.0611679281665</v>
      </c>
      <c r="K227" s="45">
        <v>857.02126452616744</v>
      </c>
      <c r="L227" s="45">
        <v>47.715052107813747</v>
      </c>
      <c r="M227" s="46">
        <v>1225155.49</v>
      </c>
      <c r="N227" s="47">
        <v>1985.6974829413766</v>
      </c>
    </row>
    <row r="228" spans="1:14" s="42" customFormat="1" ht="12" x14ac:dyDescent="0.2">
      <c r="A228" s="43" t="s">
        <v>399</v>
      </c>
      <c r="B228" s="44" t="s">
        <v>400</v>
      </c>
      <c r="C228" s="45">
        <v>602.3599999999999</v>
      </c>
      <c r="D228" s="46">
        <v>7403821.3799999999</v>
      </c>
      <c r="E228" s="37">
        <v>12291.356298559003</v>
      </c>
      <c r="F228" s="46">
        <v>7464769.2599999998</v>
      </c>
      <c r="G228" s="37">
        <v>12392.538116740821</v>
      </c>
      <c r="H228" s="45">
        <v>1746.0677667839832</v>
      </c>
      <c r="I228" s="45">
        <v>317.99279500630854</v>
      </c>
      <c r="J228" s="45">
        <v>9381.519041769041</v>
      </c>
      <c r="K228" s="45">
        <v>848.91430373862818</v>
      </c>
      <c r="L228" s="45">
        <v>98.044209442858119</v>
      </c>
      <c r="M228" s="46">
        <v>508652.35</v>
      </c>
      <c r="N228" s="47">
        <v>844.43248223653643</v>
      </c>
    </row>
    <row r="229" spans="1:14" s="42" customFormat="1" ht="12" x14ac:dyDescent="0.2">
      <c r="A229" s="43" t="s">
        <v>401</v>
      </c>
      <c r="B229" s="44" t="s">
        <v>402</v>
      </c>
      <c r="C229" s="45">
        <v>596.71999999999991</v>
      </c>
      <c r="D229" s="46">
        <v>6724803.4699999997</v>
      </c>
      <c r="E229" s="37">
        <v>11269.613001072532</v>
      </c>
      <c r="F229" s="46">
        <v>6964375.8399999999</v>
      </c>
      <c r="G229" s="37">
        <v>11671.095052956161</v>
      </c>
      <c r="H229" s="45">
        <v>2000.4624111811236</v>
      </c>
      <c r="I229" s="45">
        <v>451.71120458506505</v>
      </c>
      <c r="J229" s="45">
        <v>8556.7331411717405</v>
      </c>
      <c r="K229" s="45">
        <v>606.145461858158</v>
      </c>
      <c r="L229" s="45">
        <v>56.042834160075095</v>
      </c>
      <c r="M229" s="46">
        <v>980369.63</v>
      </c>
      <c r="N229" s="47">
        <v>1642.9307380345892</v>
      </c>
    </row>
    <row r="230" spans="1:14" s="42" customFormat="1" ht="12" x14ac:dyDescent="0.2">
      <c r="A230" s="43" t="s">
        <v>403</v>
      </c>
      <c r="B230" s="44" t="s">
        <v>404</v>
      </c>
      <c r="C230" s="45">
        <v>595.84999999999991</v>
      </c>
      <c r="D230" s="46">
        <v>7803602.8099999996</v>
      </c>
      <c r="E230" s="37">
        <v>13096.589426869179</v>
      </c>
      <c r="F230" s="46">
        <v>7773863.5999999996</v>
      </c>
      <c r="G230" s="37">
        <v>13046.678862129733</v>
      </c>
      <c r="H230" s="45">
        <v>2886.0465385583625</v>
      </c>
      <c r="I230" s="45">
        <v>299.4061760510196</v>
      </c>
      <c r="J230" s="45">
        <v>8695.4141142905082</v>
      </c>
      <c r="K230" s="45">
        <v>754.63472350423774</v>
      </c>
      <c r="L230" s="45">
        <v>411.17730972560213</v>
      </c>
      <c r="M230" s="46">
        <v>332978.37</v>
      </c>
      <c r="N230" s="47">
        <v>558.82918519761688</v>
      </c>
    </row>
    <row r="231" spans="1:14" s="42" customFormat="1" ht="12" x14ac:dyDescent="0.2">
      <c r="A231" s="43" t="s">
        <v>405</v>
      </c>
      <c r="B231" s="44" t="s">
        <v>406</v>
      </c>
      <c r="C231" s="45">
        <v>585.05999999999995</v>
      </c>
      <c r="D231" s="46">
        <v>5873638.4400000004</v>
      </c>
      <c r="E231" s="37">
        <v>10039.377909957955</v>
      </c>
      <c r="F231" s="46">
        <v>5966012.8099999996</v>
      </c>
      <c r="G231" s="37">
        <v>10197.26662222678</v>
      </c>
      <c r="H231" s="45">
        <v>913.74334256315603</v>
      </c>
      <c r="I231" s="45">
        <v>124.63860116911087</v>
      </c>
      <c r="J231" s="45">
        <v>8622.3179673879604</v>
      </c>
      <c r="K231" s="45">
        <v>497.70054353399655</v>
      </c>
      <c r="L231" s="45">
        <v>38.866167572556662</v>
      </c>
      <c r="M231" s="46">
        <v>1276759.74</v>
      </c>
      <c r="N231" s="47">
        <v>2182.271459337504</v>
      </c>
    </row>
    <row r="232" spans="1:14" s="42" customFormat="1" ht="12" x14ac:dyDescent="0.2">
      <c r="A232" s="43" t="s">
        <v>407</v>
      </c>
      <c r="B232" s="44" t="s">
        <v>408</v>
      </c>
      <c r="C232" s="45">
        <v>554.43999999999994</v>
      </c>
      <c r="D232" s="46">
        <v>7200919.0700000003</v>
      </c>
      <c r="E232" s="37">
        <v>12987.733695260084</v>
      </c>
      <c r="F232" s="46">
        <v>7260418.4299999997</v>
      </c>
      <c r="G232" s="37">
        <v>13095.048030445134</v>
      </c>
      <c r="H232" s="45">
        <v>2679.4174482360586</v>
      </c>
      <c r="I232" s="45">
        <v>230.25701608830536</v>
      </c>
      <c r="J232" s="45">
        <v>8634.0013707524722</v>
      </c>
      <c r="K232" s="45">
        <v>1551.3721953682996</v>
      </c>
      <c r="L232" s="45"/>
      <c r="M232" s="46">
        <v>828445.8</v>
      </c>
      <c r="N232" s="47">
        <v>1494.2027992208357</v>
      </c>
    </row>
    <row r="233" spans="1:14" s="42" customFormat="1" ht="12" x14ac:dyDescent="0.2">
      <c r="A233" s="43" t="s">
        <v>409</v>
      </c>
      <c r="B233" s="44" t="s">
        <v>410</v>
      </c>
      <c r="C233" s="45">
        <v>550.06000000000006</v>
      </c>
      <c r="D233" s="46">
        <v>6890546.4400000004</v>
      </c>
      <c r="E233" s="37">
        <v>12526.899683670872</v>
      </c>
      <c r="F233" s="46">
        <v>6981466.0099999998</v>
      </c>
      <c r="G233" s="37">
        <v>12692.189961095151</v>
      </c>
      <c r="H233" s="45">
        <v>2358.130240337417</v>
      </c>
      <c r="I233" s="45">
        <v>188.6013707595535</v>
      </c>
      <c r="J233" s="45">
        <v>9314.5840453768669</v>
      </c>
      <c r="K233" s="45">
        <v>830.14711122422989</v>
      </c>
      <c r="L233" s="45">
        <v>0.72719339708395436</v>
      </c>
      <c r="M233" s="46">
        <v>721335.71</v>
      </c>
      <c r="N233" s="47">
        <v>1311.3764134821654</v>
      </c>
    </row>
    <row r="234" spans="1:14" s="42" customFormat="1" ht="12" x14ac:dyDescent="0.2">
      <c r="A234" s="43" t="s">
        <v>411</v>
      </c>
      <c r="B234" s="44" t="s">
        <v>412</v>
      </c>
      <c r="C234" s="45">
        <v>530.43999999999994</v>
      </c>
      <c r="D234" s="46">
        <v>7057980.8600000003</v>
      </c>
      <c r="E234" s="37">
        <v>13305.898612472667</v>
      </c>
      <c r="F234" s="46">
        <v>7539651</v>
      </c>
      <c r="G234" s="37">
        <v>14213.956338134381</v>
      </c>
      <c r="H234" s="45">
        <v>3057.3699004599957</v>
      </c>
      <c r="I234" s="45">
        <v>223.46885604403894</v>
      </c>
      <c r="J234" s="45">
        <v>9476.2670047507727</v>
      </c>
      <c r="K234" s="45">
        <v>1442.9793944649725</v>
      </c>
      <c r="L234" s="45">
        <v>13.871182414599202</v>
      </c>
      <c r="M234" s="46">
        <v>2137876.67</v>
      </c>
      <c r="N234" s="47">
        <v>4030.3835872106179</v>
      </c>
    </row>
    <row r="235" spans="1:14" s="42" customFormat="1" ht="12" x14ac:dyDescent="0.2">
      <c r="A235" s="43" t="s">
        <v>413</v>
      </c>
      <c r="B235" s="44" t="s">
        <v>414</v>
      </c>
      <c r="C235" s="45">
        <v>523.23000000000013</v>
      </c>
      <c r="D235" s="46">
        <v>6324672.3700000001</v>
      </c>
      <c r="E235" s="37">
        <v>12087.747969344262</v>
      </c>
      <c r="F235" s="46">
        <v>6589364.6900000004</v>
      </c>
      <c r="G235" s="37">
        <v>12593.629359937309</v>
      </c>
      <c r="H235" s="45">
        <v>1772.4994935305695</v>
      </c>
      <c r="I235" s="45">
        <v>310.69877491734024</v>
      </c>
      <c r="J235" s="45">
        <v>9286.9433136479129</v>
      </c>
      <c r="K235" s="45">
        <v>1168.7167784721821</v>
      </c>
      <c r="L235" s="45">
        <v>54.77099936930221</v>
      </c>
      <c r="M235" s="46">
        <v>1422410.93</v>
      </c>
      <c r="N235" s="47">
        <v>2718.5194465149161</v>
      </c>
    </row>
    <row r="236" spans="1:14" s="42" customFormat="1" ht="12" x14ac:dyDescent="0.2">
      <c r="A236" s="43" t="s">
        <v>415</v>
      </c>
      <c r="B236" s="44" t="s">
        <v>416</v>
      </c>
      <c r="C236" s="45">
        <v>506.73</v>
      </c>
      <c r="D236" s="46">
        <v>6493699.6200000001</v>
      </c>
      <c r="E236" s="37">
        <v>12814.910544076727</v>
      </c>
      <c r="F236" s="46">
        <v>6704153.9299999997</v>
      </c>
      <c r="G236" s="37">
        <v>13230.228977956702</v>
      </c>
      <c r="H236" s="45">
        <v>1575.6352298068005</v>
      </c>
      <c r="I236" s="45">
        <v>240.50377913287153</v>
      </c>
      <c r="J236" s="45">
        <v>9574.5862490872878</v>
      </c>
      <c r="K236" s="45">
        <v>1829.1037041422453</v>
      </c>
      <c r="L236" s="45">
        <v>10.400015787500246</v>
      </c>
      <c r="M236" s="46">
        <v>905852.93</v>
      </c>
      <c r="N236" s="47">
        <v>1787.6441694788152</v>
      </c>
    </row>
    <row r="237" spans="1:14" s="42" customFormat="1" ht="12" x14ac:dyDescent="0.2">
      <c r="A237" s="43">
        <f>COUNTA(A186:A236)</f>
        <v>48</v>
      </c>
      <c r="B237" s="50" t="s">
        <v>417</v>
      </c>
      <c r="C237" s="51">
        <f>SUM(C186:C236)</f>
        <v>35753.070000000014</v>
      </c>
      <c r="D237" s="52">
        <f>SUM(D186:D236)</f>
        <v>429107705.7299999</v>
      </c>
      <c r="E237" s="31">
        <f t="shared" ref="E237" si="15">D237/C237</f>
        <v>12001.982087971739</v>
      </c>
      <c r="F237" s="52">
        <f>SUM(F186:F236)</f>
        <v>440425604.81000012</v>
      </c>
      <c r="G237" s="31">
        <f t="shared" ref="G237" si="16">F237/C237</f>
        <v>12318.539493531604</v>
      </c>
      <c r="H237" s="32">
        <f>'[1]Master 1516'!O208</f>
        <v>1824.650367917935</v>
      </c>
      <c r="I237" s="29">
        <f>'[1]Master 1516'!AM208</f>
        <v>276.53228721909142</v>
      </c>
      <c r="J237" s="29">
        <f>'[1]Master 1516'!BM208</f>
        <v>8739.3586671235244</v>
      </c>
      <c r="K237" s="29">
        <f>'[1]Master 1516'!DZ208</f>
        <v>1345.4768577216155</v>
      </c>
      <c r="L237" s="29">
        <f>'[1]Master 1516'!EZ208</f>
        <v>215.8301406451429</v>
      </c>
      <c r="M237" s="52">
        <f>SUM(M186:M236)</f>
        <v>67622614.410000026</v>
      </c>
      <c r="N237" s="33">
        <f t="shared" ref="N237" si="17">M237/C237</f>
        <v>1891.3792412791404</v>
      </c>
    </row>
    <row r="238" spans="1:14" s="14" customFormat="1" ht="4.5" customHeight="1" x14ac:dyDescent="0.2">
      <c r="B238" s="26"/>
      <c r="C238" s="15"/>
      <c r="D238" s="27"/>
      <c r="F238" s="27"/>
      <c r="M238" s="27"/>
      <c r="N238" s="17"/>
    </row>
    <row r="239" spans="1:14" s="42" customFormat="1" ht="12" x14ac:dyDescent="0.2">
      <c r="A239" s="43"/>
      <c r="B239" s="50" t="s">
        <v>418</v>
      </c>
      <c r="C239" s="45"/>
      <c r="D239" s="46"/>
      <c r="E239" s="37"/>
      <c r="F239" s="46"/>
      <c r="G239" s="37"/>
      <c r="H239" s="60"/>
      <c r="I239" s="39"/>
      <c r="J239" s="36"/>
      <c r="K239" s="36"/>
      <c r="L239" s="36"/>
      <c r="M239" s="46"/>
      <c r="N239" s="41"/>
    </row>
    <row r="240" spans="1:14" s="14" customFormat="1" ht="4.5" customHeight="1" x14ac:dyDescent="0.2">
      <c r="B240" s="26"/>
      <c r="C240" s="15"/>
      <c r="D240" s="27"/>
      <c r="F240" s="27"/>
      <c r="M240" s="27"/>
      <c r="N240" s="17"/>
    </row>
    <row r="241" spans="1:14" s="42" customFormat="1" ht="12" x14ac:dyDescent="0.2">
      <c r="A241" s="43" t="s">
        <v>419</v>
      </c>
      <c r="B241" s="44" t="s">
        <v>420</v>
      </c>
      <c r="C241" s="45">
        <v>473.38</v>
      </c>
      <c r="D241" s="46">
        <v>8344559.8300000001</v>
      </c>
      <c r="E241" s="37">
        <v>17627.61381976425</v>
      </c>
      <c r="F241" s="46">
        <v>8729791.5199999996</v>
      </c>
      <c r="G241" s="37">
        <v>18441.403354598842</v>
      </c>
      <c r="H241" s="45">
        <v>788.70119143183069</v>
      </c>
      <c r="I241" s="45">
        <v>329.17892602137812</v>
      </c>
      <c r="J241" s="45">
        <v>11836.136106299378</v>
      </c>
      <c r="K241" s="45">
        <v>5473.9239934091001</v>
      </c>
      <c r="L241" s="45">
        <v>13.463137437154083</v>
      </c>
      <c r="M241" s="46">
        <v>1614784.83</v>
      </c>
      <c r="N241" s="47">
        <v>3411.1809328657741</v>
      </c>
    </row>
    <row r="242" spans="1:14" s="42" customFormat="1" ht="12" x14ac:dyDescent="0.2">
      <c r="A242" s="43" t="s">
        <v>421</v>
      </c>
      <c r="B242" s="44" t="s">
        <v>422</v>
      </c>
      <c r="C242" s="45">
        <v>454.50999999999993</v>
      </c>
      <c r="D242" s="46">
        <v>5569027.0700000003</v>
      </c>
      <c r="E242" s="37">
        <v>12252.815273591343</v>
      </c>
      <c r="F242" s="46">
        <v>6089315.5</v>
      </c>
      <c r="G242" s="37">
        <v>13397.539108050431</v>
      </c>
      <c r="H242" s="45">
        <v>2227.1143649204641</v>
      </c>
      <c r="I242" s="45">
        <v>264.77586851774441</v>
      </c>
      <c r="J242" s="45">
        <v>9926.6993685507477</v>
      </c>
      <c r="K242" s="45">
        <v>831.23605641240022</v>
      </c>
      <c r="L242" s="45">
        <v>147.71344964907263</v>
      </c>
      <c r="M242" s="46">
        <v>1124307.1100000001</v>
      </c>
      <c r="N242" s="47">
        <v>2473.6685881498761</v>
      </c>
    </row>
    <row r="243" spans="1:14" s="42" customFormat="1" ht="12" x14ac:dyDescent="0.2">
      <c r="A243" s="43" t="s">
        <v>423</v>
      </c>
      <c r="B243" s="44" t="s">
        <v>424</v>
      </c>
      <c r="C243" s="45">
        <v>448.75000000000006</v>
      </c>
      <c r="D243" s="46">
        <v>5720302.1699999999</v>
      </c>
      <c r="E243" s="37">
        <v>12747.191465181057</v>
      </c>
      <c r="F243" s="46">
        <v>6080691.8499999996</v>
      </c>
      <c r="G243" s="37">
        <v>13550.288245125346</v>
      </c>
      <c r="H243" s="45">
        <v>3179.2420055710304</v>
      </c>
      <c r="I243" s="45">
        <v>289.84886908077988</v>
      </c>
      <c r="J243" s="45">
        <v>9241.0767688022279</v>
      </c>
      <c r="K243" s="45">
        <v>829.27367130919208</v>
      </c>
      <c r="L243" s="45">
        <v>10.846930362116989</v>
      </c>
      <c r="M243" s="46">
        <v>856581.84</v>
      </c>
      <c r="N243" s="47">
        <v>1908.8174707520889</v>
      </c>
    </row>
    <row r="244" spans="1:14" s="42" customFormat="1" ht="12" x14ac:dyDescent="0.2">
      <c r="A244" s="43" t="s">
        <v>425</v>
      </c>
      <c r="B244" s="44" t="s">
        <v>426</v>
      </c>
      <c r="C244" s="45">
        <v>448.25999999999993</v>
      </c>
      <c r="D244" s="46">
        <v>7475582.9699999997</v>
      </c>
      <c r="E244" s="37">
        <v>16676.890576897338</v>
      </c>
      <c r="F244" s="46">
        <v>8272657.1399999997</v>
      </c>
      <c r="G244" s="37">
        <v>18455.042029179494</v>
      </c>
      <c r="H244" s="45">
        <v>71.894882434301536</v>
      </c>
      <c r="I244" s="45">
        <v>201.39506090215505</v>
      </c>
      <c r="J244" s="45">
        <v>11093.998438406281</v>
      </c>
      <c r="K244" s="45">
        <v>7072.4105876054091</v>
      </c>
      <c r="L244" s="45">
        <v>15.343059831347881</v>
      </c>
      <c r="M244" s="46">
        <v>2505801.66</v>
      </c>
      <c r="N244" s="47">
        <v>5590.0630437692425</v>
      </c>
    </row>
    <row r="245" spans="1:14" s="42" customFormat="1" ht="12" x14ac:dyDescent="0.2">
      <c r="A245" s="43" t="s">
        <v>427</v>
      </c>
      <c r="B245" s="44" t="s">
        <v>428</v>
      </c>
      <c r="C245" s="45">
        <v>444.50999999999993</v>
      </c>
      <c r="D245" s="46">
        <v>5897751.29</v>
      </c>
      <c r="E245" s="37">
        <v>13267.983374952197</v>
      </c>
      <c r="F245" s="46">
        <v>5876660.0099999998</v>
      </c>
      <c r="G245" s="37">
        <v>13220.534993588448</v>
      </c>
      <c r="H245" s="45">
        <v>2051.3691255539811</v>
      </c>
      <c r="I245" s="45">
        <v>371.69708218037846</v>
      </c>
      <c r="J245" s="45">
        <v>9031.849069762211</v>
      </c>
      <c r="K245" s="45">
        <v>1454.967807248431</v>
      </c>
      <c r="L245" s="45">
        <v>310.65190884344565</v>
      </c>
      <c r="M245" s="46">
        <v>1017112.05</v>
      </c>
      <c r="N245" s="47">
        <v>2288.1646082202878</v>
      </c>
    </row>
    <row r="246" spans="1:14" s="42" customFormat="1" ht="12" x14ac:dyDescent="0.2">
      <c r="A246" s="43" t="s">
        <v>429</v>
      </c>
      <c r="B246" s="44" t="s">
        <v>430</v>
      </c>
      <c r="C246" s="45">
        <v>425.71999999999997</v>
      </c>
      <c r="D246" s="46">
        <v>5663351</v>
      </c>
      <c r="E246" s="37">
        <v>13302.994926242602</v>
      </c>
      <c r="F246" s="46">
        <v>6028623.7000000002</v>
      </c>
      <c r="G246" s="37">
        <v>14161.006530113691</v>
      </c>
      <c r="H246" s="45">
        <v>1691.9672789626984</v>
      </c>
      <c r="I246" s="45">
        <v>163.80412007892511</v>
      </c>
      <c r="J246" s="45">
        <v>10840.681786150519</v>
      </c>
      <c r="K246" s="45">
        <v>1368.0002114065585</v>
      </c>
      <c r="L246" s="45">
        <v>96.553133514986399</v>
      </c>
      <c r="M246" s="46">
        <v>916114.21</v>
      </c>
      <c r="N246" s="47">
        <v>2151.9172460772338</v>
      </c>
    </row>
    <row r="247" spans="1:14" s="42" customFormat="1" ht="12" x14ac:dyDescent="0.2">
      <c r="A247" s="43" t="s">
        <v>431</v>
      </c>
      <c r="B247" s="44" t="s">
        <v>432</v>
      </c>
      <c r="C247" s="45">
        <v>419.33</v>
      </c>
      <c r="D247" s="46">
        <v>4942145.2699999996</v>
      </c>
      <c r="E247" s="37">
        <v>11785.813726659193</v>
      </c>
      <c r="F247" s="46">
        <v>5019900.99</v>
      </c>
      <c r="G247" s="37">
        <v>11971.242195883911</v>
      </c>
      <c r="H247" s="45">
        <v>3349.7403715450837</v>
      </c>
      <c r="I247" s="45">
        <v>321.86042019411917</v>
      </c>
      <c r="J247" s="45">
        <v>7707.6447189564315</v>
      </c>
      <c r="K247" s="45">
        <v>573.69231869887676</v>
      </c>
      <c r="L247" s="45">
        <v>18.304366489399758</v>
      </c>
      <c r="M247" s="46">
        <v>811443.58</v>
      </c>
      <c r="N247" s="47">
        <v>1935.0954618081225</v>
      </c>
    </row>
    <row r="248" spans="1:14" s="42" customFormat="1" ht="12" x14ac:dyDescent="0.2">
      <c r="A248" s="62" t="s">
        <v>433</v>
      </c>
      <c r="B248" s="44" t="s">
        <v>434</v>
      </c>
      <c r="C248" s="45">
        <v>416.69</v>
      </c>
      <c r="D248" s="46">
        <v>2945734.98</v>
      </c>
      <c r="E248" s="37">
        <v>7069.3680673882263</v>
      </c>
      <c r="F248" s="46">
        <v>3079779.63</v>
      </c>
      <c r="G248" s="37">
        <v>7391.0572127960831</v>
      </c>
      <c r="H248" s="45"/>
      <c r="I248" s="45"/>
      <c r="J248" s="45">
        <v>7274.3897621733186</v>
      </c>
      <c r="K248" s="45">
        <v>116.66745062276513</v>
      </c>
      <c r="L248" s="45"/>
      <c r="M248" s="46">
        <v>476390.64</v>
      </c>
      <c r="N248" s="47">
        <v>1143.2735126832897</v>
      </c>
    </row>
    <row r="249" spans="1:14" s="42" customFormat="1" ht="12" x14ac:dyDescent="0.2">
      <c r="A249" s="43" t="s">
        <v>435</v>
      </c>
      <c r="B249" s="44" t="s">
        <v>436</v>
      </c>
      <c r="C249" s="45">
        <v>414.89000000000004</v>
      </c>
      <c r="D249" s="46">
        <v>6122167.5599999996</v>
      </c>
      <c r="E249" s="37">
        <v>14756.122249270889</v>
      </c>
      <c r="F249" s="46">
        <v>6228054.5999999996</v>
      </c>
      <c r="G249" s="37">
        <v>15011.339391163921</v>
      </c>
      <c r="H249" s="45">
        <v>2752.5596905203788</v>
      </c>
      <c r="I249" s="45">
        <v>484.93499481790343</v>
      </c>
      <c r="J249" s="45">
        <v>10279.754440936149</v>
      </c>
      <c r="K249" s="45">
        <v>1483.9550483260625</v>
      </c>
      <c r="L249" s="45">
        <v>10.13521656342645</v>
      </c>
      <c r="M249" s="46">
        <v>1074932.06</v>
      </c>
      <c r="N249" s="47">
        <v>2590.8844754031188</v>
      </c>
    </row>
    <row r="250" spans="1:14" s="42" customFormat="1" ht="12" x14ac:dyDescent="0.2">
      <c r="A250" s="43" t="s">
        <v>437</v>
      </c>
      <c r="B250" s="44" t="s">
        <v>438</v>
      </c>
      <c r="C250" s="45">
        <v>392.54</v>
      </c>
      <c r="D250" s="46">
        <v>5730552.21</v>
      </c>
      <c r="E250" s="37">
        <v>14598.645259081875</v>
      </c>
      <c r="F250" s="46">
        <v>5638742.9500000002</v>
      </c>
      <c r="G250" s="37">
        <v>14364.760151831661</v>
      </c>
      <c r="H250" s="45">
        <v>2916.9102766597039</v>
      </c>
      <c r="I250" s="45">
        <v>429.11300759158303</v>
      </c>
      <c r="J250" s="45">
        <v>10071.097060172213</v>
      </c>
      <c r="K250" s="45">
        <v>927.50427981861719</v>
      </c>
      <c r="L250" s="45">
        <v>20.135527589545013</v>
      </c>
      <c r="M250" s="46">
        <v>363920.76</v>
      </c>
      <c r="N250" s="47">
        <v>927.09216895093493</v>
      </c>
    </row>
    <row r="251" spans="1:14" s="14" customFormat="1" ht="4.5" customHeight="1" x14ac:dyDescent="0.2">
      <c r="B251" s="26"/>
      <c r="C251" s="15"/>
      <c r="D251" s="27"/>
      <c r="F251" s="27"/>
      <c r="M251" s="27"/>
      <c r="N251" s="17"/>
    </row>
    <row r="252" spans="1:14" s="42" customFormat="1" ht="12" x14ac:dyDescent="0.2">
      <c r="A252" s="43"/>
      <c r="B252" s="50" t="s">
        <v>439</v>
      </c>
      <c r="C252" s="45"/>
      <c r="D252" s="43"/>
      <c r="E252" s="37"/>
      <c r="F252" s="40"/>
      <c r="G252" s="37"/>
      <c r="H252" s="60"/>
      <c r="I252" s="39"/>
      <c r="J252" s="36"/>
      <c r="K252" s="36"/>
      <c r="L252" s="36"/>
      <c r="M252" s="40"/>
      <c r="N252" s="41"/>
    </row>
    <row r="253" spans="1:14" s="14" customFormat="1" ht="4.5" customHeight="1" x14ac:dyDescent="0.2">
      <c r="B253" s="26"/>
      <c r="C253" s="15"/>
      <c r="D253" s="27"/>
      <c r="F253" s="27"/>
      <c r="M253" s="27"/>
      <c r="N253" s="17"/>
    </row>
    <row r="254" spans="1:14" s="42" customFormat="1" ht="12" x14ac:dyDescent="0.2">
      <c r="A254" s="43" t="s">
        <v>440</v>
      </c>
      <c r="B254" s="44" t="s">
        <v>441</v>
      </c>
      <c r="C254" s="45">
        <v>356.47999999999996</v>
      </c>
      <c r="D254" s="46">
        <v>4795258.76</v>
      </c>
      <c r="E254" s="37">
        <v>13451.690866247756</v>
      </c>
      <c r="F254" s="46">
        <v>4987565.92</v>
      </c>
      <c r="G254" s="37">
        <v>13991.152154398565</v>
      </c>
      <c r="H254" s="45">
        <v>2870.8868940754041</v>
      </c>
      <c r="I254" s="45">
        <v>361.59366584380609</v>
      </c>
      <c r="J254" s="45">
        <v>9775.189323384202</v>
      </c>
      <c r="K254" s="45">
        <v>967.49259425493733</v>
      </c>
      <c r="L254" s="45">
        <v>15.989676840215441</v>
      </c>
      <c r="M254" s="46">
        <v>531776.07999999996</v>
      </c>
      <c r="N254" s="47">
        <v>1491.741696588869</v>
      </c>
    </row>
    <row r="255" spans="1:14" s="42" customFormat="1" ht="12" x14ac:dyDescent="0.2">
      <c r="A255" s="43" t="s">
        <v>442</v>
      </c>
      <c r="B255" s="44" t="s">
        <v>443</v>
      </c>
      <c r="C255" s="45">
        <v>350.43999999999994</v>
      </c>
      <c r="D255" s="46">
        <v>4508547</v>
      </c>
      <c r="E255" s="37">
        <v>12865.38922497432</v>
      </c>
      <c r="F255" s="46">
        <v>4391174.49</v>
      </c>
      <c r="G255" s="37">
        <v>12530.460249971467</v>
      </c>
      <c r="H255" s="45">
        <v>2818.0247688620025</v>
      </c>
      <c r="I255" s="45">
        <v>347.17449492067118</v>
      </c>
      <c r="J255" s="45">
        <v>8624.0110432599031</v>
      </c>
      <c r="K255" s="45">
        <v>741.24994292888948</v>
      </c>
      <c r="L255" s="45">
        <v>0</v>
      </c>
      <c r="M255" s="46">
        <v>405043.13</v>
      </c>
      <c r="N255" s="47">
        <v>1155.8130635772175</v>
      </c>
    </row>
    <row r="256" spans="1:14" s="42" customFormat="1" ht="12" x14ac:dyDescent="0.2">
      <c r="A256" s="43" t="s">
        <v>444</v>
      </c>
      <c r="B256" s="44" t="s">
        <v>445</v>
      </c>
      <c r="C256" s="45">
        <v>350.13000000000005</v>
      </c>
      <c r="D256" s="46">
        <v>4440646.3600000003</v>
      </c>
      <c r="E256" s="37">
        <v>12682.85025561934</v>
      </c>
      <c r="F256" s="46">
        <v>4662740.76</v>
      </c>
      <c r="G256" s="37">
        <v>13317.170079684685</v>
      </c>
      <c r="H256" s="45">
        <v>1740.5904949590149</v>
      </c>
      <c r="I256" s="45">
        <v>142.10293319624137</v>
      </c>
      <c r="J256" s="45">
        <v>10114.696398480561</v>
      </c>
      <c r="K256" s="45">
        <v>1314.4608859566442</v>
      </c>
      <c r="L256" s="45">
        <v>5.3193670922228877</v>
      </c>
      <c r="M256" s="46">
        <v>1248734.55</v>
      </c>
      <c r="N256" s="47">
        <v>3566.4883043441005</v>
      </c>
    </row>
    <row r="257" spans="1:17" s="42" customFormat="1" ht="12" x14ac:dyDescent="0.2">
      <c r="A257" s="43" t="s">
        <v>446</v>
      </c>
      <c r="B257" s="44" t="s">
        <v>447</v>
      </c>
      <c r="C257" s="45">
        <v>341.96000000000004</v>
      </c>
      <c r="D257" s="46">
        <v>4562284.46</v>
      </c>
      <c r="E257" s="37">
        <v>13341.573458884079</v>
      </c>
      <c r="F257" s="46">
        <v>4814278.87</v>
      </c>
      <c r="G257" s="37">
        <v>14078.485407650016</v>
      </c>
      <c r="H257" s="45">
        <v>1922.3205930518188</v>
      </c>
      <c r="I257" s="45">
        <v>238.20247982220141</v>
      </c>
      <c r="J257" s="45">
        <v>10816.762808515616</v>
      </c>
      <c r="K257" s="45">
        <v>1090.4099602292665</v>
      </c>
      <c r="L257" s="45">
        <v>10.789566031114749</v>
      </c>
      <c r="M257" s="46">
        <v>827095.97</v>
      </c>
      <c r="N257" s="47">
        <v>2418.692156977424</v>
      </c>
    </row>
    <row r="258" spans="1:17" s="42" customFormat="1" ht="12" x14ac:dyDescent="0.2">
      <c r="A258" s="43" t="s">
        <v>448</v>
      </c>
      <c r="B258" s="44" t="s">
        <v>449</v>
      </c>
      <c r="C258" s="45">
        <v>335.04</v>
      </c>
      <c r="D258" s="46">
        <v>4338515.66</v>
      </c>
      <c r="E258" s="37">
        <v>12949.246836198663</v>
      </c>
      <c r="F258" s="46">
        <v>4661334.38</v>
      </c>
      <c r="G258" s="37">
        <v>13912.769758834766</v>
      </c>
      <c r="H258" s="45">
        <v>1502.2714899713467</v>
      </c>
      <c r="I258" s="45">
        <v>162.90848853868195</v>
      </c>
      <c r="J258" s="45">
        <v>10294.789577363896</v>
      </c>
      <c r="K258" s="45">
        <v>1887.5078199617958</v>
      </c>
      <c r="L258" s="45">
        <v>65.292382999044889</v>
      </c>
      <c r="M258" s="46">
        <v>697780.75</v>
      </c>
      <c r="N258" s="47">
        <v>2082.6789338586436</v>
      </c>
    </row>
    <row r="259" spans="1:17" s="42" customFormat="1" ht="12" x14ac:dyDescent="0.2">
      <c r="A259" s="43" t="s">
        <v>450</v>
      </c>
      <c r="B259" s="44" t="s">
        <v>451</v>
      </c>
      <c r="C259" s="45">
        <v>334.36</v>
      </c>
      <c r="D259" s="46">
        <v>4521538.8499999996</v>
      </c>
      <c r="E259" s="37">
        <v>13522.965815288908</v>
      </c>
      <c r="F259" s="46">
        <v>4772132.24</v>
      </c>
      <c r="G259" s="37">
        <v>14272.437612154565</v>
      </c>
      <c r="H259" s="45">
        <v>2181.6786397894484</v>
      </c>
      <c r="I259" s="45">
        <v>350.13904175140573</v>
      </c>
      <c r="J259" s="45">
        <v>10690.695687283167</v>
      </c>
      <c r="K259" s="45">
        <v>861.82805957650419</v>
      </c>
      <c r="L259" s="45">
        <v>188.09618375403755</v>
      </c>
      <c r="M259" s="46">
        <v>1914679.81</v>
      </c>
      <c r="N259" s="47">
        <v>5726.4021114965908</v>
      </c>
    </row>
    <row r="260" spans="1:17" s="42" customFormat="1" ht="12" x14ac:dyDescent="0.2">
      <c r="A260" s="43" t="s">
        <v>452</v>
      </c>
      <c r="B260" s="44" t="s">
        <v>453</v>
      </c>
      <c r="C260" s="45">
        <v>319.44000000000005</v>
      </c>
      <c r="D260" s="46">
        <v>4354637.5199999996</v>
      </c>
      <c r="E260" s="37">
        <v>13632.098422238914</v>
      </c>
      <c r="F260" s="46">
        <v>4344946.4400000004</v>
      </c>
      <c r="G260" s="37">
        <v>13601.760706235911</v>
      </c>
      <c r="H260" s="45">
        <v>2373.0908777861255</v>
      </c>
      <c r="I260" s="45">
        <v>90.242705985474558</v>
      </c>
      <c r="J260" s="45">
        <v>9912.5820185324301</v>
      </c>
      <c r="K260" s="45">
        <v>1219.6947783621335</v>
      </c>
      <c r="L260" s="45">
        <v>6.1503255697470562</v>
      </c>
      <c r="M260" s="46">
        <v>868101.18</v>
      </c>
      <c r="N260" s="47">
        <v>2717.571938392186</v>
      </c>
    </row>
    <row r="261" spans="1:17" s="42" customFormat="1" ht="12" x14ac:dyDescent="0.2">
      <c r="A261" s="43" t="s">
        <v>454</v>
      </c>
      <c r="B261" s="44" t="s">
        <v>455</v>
      </c>
      <c r="C261" s="45">
        <v>313.79000000000002</v>
      </c>
      <c r="D261" s="46">
        <v>5347959.47</v>
      </c>
      <c r="E261" s="37">
        <v>17043.116319831734</v>
      </c>
      <c r="F261" s="46">
        <v>5557703.4199999999</v>
      </c>
      <c r="G261" s="37">
        <v>17711.537716307084</v>
      </c>
      <c r="H261" s="45">
        <v>4989.5751617323685</v>
      </c>
      <c r="I261" s="45">
        <v>111.37254214602123</v>
      </c>
      <c r="J261" s="45">
        <v>9205.8353676025363</v>
      </c>
      <c r="K261" s="45">
        <v>3344.125338602249</v>
      </c>
      <c r="L261" s="45">
        <v>60.629306223907705</v>
      </c>
      <c r="M261" s="46">
        <v>1132866.8600000001</v>
      </c>
      <c r="N261" s="47">
        <v>3610.2707543261417</v>
      </c>
    </row>
    <row r="262" spans="1:17" s="42" customFormat="1" ht="12" customHeight="1" x14ac:dyDescent="0.2">
      <c r="A262" s="43" t="s">
        <v>456</v>
      </c>
      <c r="B262" s="44" t="s">
        <v>457</v>
      </c>
      <c r="C262" s="45">
        <v>313.73</v>
      </c>
      <c r="D262" s="46">
        <v>3565550.24</v>
      </c>
      <c r="E262" s="37">
        <v>11365.028017722245</v>
      </c>
      <c r="F262" s="46">
        <v>3815170.82</v>
      </c>
      <c r="G262" s="37">
        <v>12160.682178943676</v>
      </c>
      <c r="H262" s="45">
        <v>2183.1457304051251</v>
      </c>
      <c r="I262" s="45">
        <v>249.24243776495712</v>
      </c>
      <c r="J262" s="45">
        <v>8584.705702355528</v>
      </c>
      <c r="K262" s="45">
        <v>1143.5883084180664</v>
      </c>
      <c r="L262" s="45"/>
      <c r="M262" s="46">
        <v>666691.80000000005</v>
      </c>
      <c r="N262" s="47">
        <v>2125.0495649125046</v>
      </c>
    </row>
    <row r="263" spans="1:17" s="42" customFormat="1" ht="12" customHeight="1" x14ac:dyDescent="0.2">
      <c r="A263" s="62" t="s">
        <v>458</v>
      </c>
      <c r="B263" s="44" t="s">
        <v>459</v>
      </c>
      <c r="C263" s="45">
        <v>300.88</v>
      </c>
      <c r="D263" s="46">
        <v>2978228.91</v>
      </c>
      <c r="E263" s="37">
        <v>9898.3944097314543</v>
      </c>
      <c r="F263" s="46">
        <v>2978228.91</v>
      </c>
      <c r="G263" s="37">
        <v>9898.3944097314543</v>
      </c>
      <c r="H263" s="45"/>
      <c r="I263" s="45"/>
      <c r="J263" s="45">
        <v>9132.3950412124432</v>
      </c>
      <c r="K263" s="45">
        <v>765.999368519011</v>
      </c>
      <c r="L263" s="45"/>
      <c r="M263" s="46"/>
      <c r="N263" s="47"/>
    </row>
    <row r="264" spans="1:17" s="42" customFormat="1" ht="12" customHeight="1" x14ac:dyDescent="0.2">
      <c r="A264" s="43" t="s">
        <v>460</v>
      </c>
      <c r="B264" s="44" t="s">
        <v>461</v>
      </c>
      <c r="C264" s="45">
        <v>291.67999999999989</v>
      </c>
      <c r="D264" s="46">
        <v>4352263.7300000004</v>
      </c>
      <c r="E264" s="37">
        <v>14921.364954744933</v>
      </c>
      <c r="F264" s="46">
        <v>4530445</v>
      </c>
      <c r="G264" s="37">
        <v>15532.244240263308</v>
      </c>
      <c r="H264" s="45">
        <v>2344.4154895776201</v>
      </c>
      <c r="I264" s="45">
        <v>375.7650164563907</v>
      </c>
      <c r="J264" s="45">
        <v>11373.195968184316</v>
      </c>
      <c r="K264" s="45">
        <v>1438.8677660449812</v>
      </c>
      <c r="L264" s="45"/>
      <c r="M264" s="46">
        <v>671898.57</v>
      </c>
      <c r="N264" s="47">
        <v>2303.5469349972577</v>
      </c>
    </row>
    <row r="265" spans="1:17" s="42" customFormat="1" ht="12" customHeight="1" x14ac:dyDescent="0.2">
      <c r="A265" s="43" t="s">
        <v>462</v>
      </c>
      <c r="B265" s="44" t="s">
        <v>463</v>
      </c>
      <c r="C265" s="45">
        <v>281.30999999999995</v>
      </c>
      <c r="D265" s="46">
        <v>3668157.31</v>
      </c>
      <c r="E265" s="37">
        <v>13039.555330418403</v>
      </c>
      <c r="F265" s="46">
        <v>3735262.33</v>
      </c>
      <c r="G265" s="37">
        <v>13278.100067541149</v>
      </c>
      <c r="H265" s="45">
        <v>1788.6083324446345</v>
      </c>
      <c r="I265" s="45">
        <v>202.61679286196724</v>
      </c>
      <c r="J265" s="45">
        <v>10120.278091784865</v>
      </c>
      <c r="K265" s="45">
        <v>1166.5968504496823</v>
      </c>
      <c r="L265" s="45"/>
      <c r="M265" s="46">
        <v>1050279.4099999999</v>
      </c>
      <c r="N265" s="47">
        <v>3733.5303046461204</v>
      </c>
    </row>
    <row r="266" spans="1:17" s="42" customFormat="1" ht="12" customHeight="1" x14ac:dyDescent="0.2">
      <c r="A266" s="43" t="s">
        <v>464</v>
      </c>
      <c r="B266" s="44" t="s">
        <v>465</v>
      </c>
      <c r="C266" s="45">
        <v>278.73</v>
      </c>
      <c r="D266" s="46">
        <v>4085326.4</v>
      </c>
      <c r="E266" s="37">
        <v>14656.931080256878</v>
      </c>
      <c r="F266" s="46">
        <v>4073659.73</v>
      </c>
      <c r="G266" s="37">
        <v>14615.074552434255</v>
      </c>
      <c r="H266" s="45">
        <v>1943.4627058443652</v>
      </c>
      <c r="I266" s="45">
        <v>374.14157069565522</v>
      </c>
      <c r="J266" s="45">
        <v>11034.081620205932</v>
      </c>
      <c r="K266" s="45">
        <v>1069.9389014458436</v>
      </c>
      <c r="L266" s="45">
        <v>193.44975424245681</v>
      </c>
      <c r="M266" s="46">
        <v>627583.59</v>
      </c>
      <c r="N266" s="47">
        <v>2251.582499192767</v>
      </c>
    </row>
    <row r="267" spans="1:17" s="53" customFormat="1" ht="12" customHeight="1" x14ac:dyDescent="0.2">
      <c r="A267" s="43" t="s">
        <v>466</v>
      </c>
      <c r="B267" s="44" t="s">
        <v>467</v>
      </c>
      <c r="C267" s="45">
        <v>276.66000000000003</v>
      </c>
      <c r="D267" s="46">
        <v>3841689.66</v>
      </c>
      <c r="E267" s="37">
        <v>13885.95987855129</v>
      </c>
      <c r="F267" s="46">
        <v>4165565.43</v>
      </c>
      <c r="G267" s="37">
        <v>15056.623400563869</v>
      </c>
      <c r="H267" s="45">
        <v>1744.5150726523527</v>
      </c>
      <c r="I267" s="45">
        <v>175.22272825851223</v>
      </c>
      <c r="J267" s="45">
        <v>11819.597050531336</v>
      </c>
      <c r="K267" s="45">
        <v>1280.4563362972601</v>
      </c>
      <c r="L267" s="45">
        <v>36.832212824405403</v>
      </c>
      <c r="M267" s="46">
        <v>767126.85</v>
      </c>
      <c r="N267" s="47">
        <v>2772.8144654088046</v>
      </c>
      <c r="O267" s="42"/>
      <c r="P267" s="42"/>
      <c r="Q267" s="42"/>
    </row>
    <row r="268" spans="1:17" s="42" customFormat="1" ht="12" customHeight="1" x14ac:dyDescent="0.2">
      <c r="A268" s="43" t="s">
        <v>468</v>
      </c>
      <c r="B268" s="44" t="s">
        <v>469</v>
      </c>
      <c r="C268" s="45">
        <v>274.57000000000005</v>
      </c>
      <c r="D268" s="46">
        <v>4067793.56</v>
      </c>
      <c r="E268" s="37">
        <v>14815.14207670175</v>
      </c>
      <c r="F268" s="46">
        <v>4166503.81</v>
      </c>
      <c r="G268" s="37">
        <v>15174.650580908326</v>
      </c>
      <c r="H268" s="45">
        <v>2490.7300142040276</v>
      </c>
      <c r="I268" s="45">
        <v>312.75055541391987</v>
      </c>
      <c r="J268" s="45">
        <v>11172.897257529956</v>
      </c>
      <c r="K268" s="45">
        <v>1198.2727537604251</v>
      </c>
      <c r="L268" s="45"/>
      <c r="M268" s="46">
        <v>461424.15</v>
      </c>
      <c r="N268" s="47">
        <v>1680.533743671923</v>
      </c>
    </row>
    <row r="269" spans="1:17" s="42" customFormat="1" ht="12" customHeight="1" x14ac:dyDescent="0.2">
      <c r="A269" s="43" t="s">
        <v>470</v>
      </c>
      <c r="B269" s="44" t="s">
        <v>471</v>
      </c>
      <c r="C269" s="45">
        <v>269.19999999999993</v>
      </c>
      <c r="D269" s="46">
        <v>4151830.39</v>
      </c>
      <c r="E269" s="37">
        <v>15422.846916790495</v>
      </c>
      <c r="F269" s="46">
        <v>4114318.56</v>
      </c>
      <c r="G269" s="37">
        <v>15283.501337295695</v>
      </c>
      <c r="H269" s="45">
        <v>3012.0739598811301</v>
      </c>
      <c r="I269" s="45">
        <v>202.89305349182769</v>
      </c>
      <c r="J269" s="45">
        <v>10516.672288261519</v>
      </c>
      <c r="K269" s="45">
        <v>868.85898959881149</v>
      </c>
      <c r="L269" s="45">
        <v>683.00304606240741</v>
      </c>
      <c r="M269" s="46">
        <v>665930.35</v>
      </c>
      <c r="N269" s="47">
        <v>2473.7382986627049</v>
      </c>
    </row>
    <row r="270" spans="1:17" s="42" customFormat="1" ht="12" customHeight="1" x14ac:dyDescent="0.2">
      <c r="A270" s="43" t="s">
        <v>472</v>
      </c>
      <c r="B270" s="44" t="s">
        <v>473</v>
      </c>
      <c r="C270" s="45">
        <v>253.82</v>
      </c>
      <c r="D270" s="46">
        <v>3965379.45</v>
      </c>
      <c r="E270" s="37">
        <v>15622.801394689151</v>
      </c>
      <c r="F270" s="46">
        <v>4418385.24</v>
      </c>
      <c r="G270" s="37">
        <v>17407.553541880075</v>
      </c>
      <c r="H270" s="45">
        <v>2199.530257662911</v>
      </c>
      <c r="I270" s="45">
        <v>1284.5280907729887</v>
      </c>
      <c r="J270" s="45">
        <v>11995.887085336066</v>
      </c>
      <c r="K270" s="45">
        <v>1797.5947127885904</v>
      </c>
      <c r="L270" s="45">
        <v>130.01339531951777</v>
      </c>
      <c r="M270" s="46">
        <v>666130.9</v>
      </c>
      <c r="N270" s="47">
        <v>2624.4224253407929</v>
      </c>
    </row>
    <row r="271" spans="1:17" s="42" customFormat="1" ht="12" customHeight="1" x14ac:dyDescent="0.2">
      <c r="A271" s="43" t="s">
        <v>474</v>
      </c>
      <c r="B271" s="44" t="s">
        <v>475</v>
      </c>
      <c r="C271" s="45">
        <v>240.54</v>
      </c>
      <c r="D271" s="46">
        <v>3993843.13</v>
      </c>
      <c r="E271" s="37">
        <v>16603.654818325434</v>
      </c>
      <c r="F271" s="46">
        <v>4015334.06</v>
      </c>
      <c r="G271" s="37">
        <v>16692.999334829965</v>
      </c>
      <c r="H271" s="45">
        <v>2913.6746487070759</v>
      </c>
      <c r="I271" s="45">
        <v>212.33175355450237</v>
      </c>
      <c r="J271" s="45">
        <v>11149.912446994265</v>
      </c>
      <c r="K271" s="45">
        <v>2321.9427538039413</v>
      </c>
      <c r="L271" s="45">
        <v>95.137731770183763</v>
      </c>
      <c r="M271" s="46">
        <v>188909.87</v>
      </c>
      <c r="N271" s="47">
        <v>785.35740417394197</v>
      </c>
    </row>
    <row r="272" spans="1:17" s="42" customFormat="1" ht="12" customHeight="1" x14ac:dyDescent="0.2">
      <c r="A272" s="43" t="s">
        <v>476</v>
      </c>
      <c r="B272" s="44" t="s">
        <v>477</v>
      </c>
      <c r="C272" s="45">
        <v>234.48000000000005</v>
      </c>
      <c r="D272" s="46">
        <v>3494782.46</v>
      </c>
      <c r="E272" s="37">
        <v>14904.394660525415</v>
      </c>
      <c r="F272" s="46">
        <v>3664687.58</v>
      </c>
      <c r="G272" s="37">
        <v>15628.998549982938</v>
      </c>
      <c r="H272" s="45">
        <v>1667.6572415557828</v>
      </c>
      <c r="I272" s="45">
        <v>328.81107130672126</v>
      </c>
      <c r="J272" s="45">
        <v>11165.017016376662</v>
      </c>
      <c r="K272" s="45">
        <v>2415.3401569430225</v>
      </c>
      <c r="L272" s="45">
        <v>52.17306380075059</v>
      </c>
      <c r="M272" s="46">
        <v>952433.02</v>
      </c>
      <c r="N272" s="47">
        <v>4061.894489935175</v>
      </c>
    </row>
    <row r="273" spans="1:14" s="42" customFormat="1" ht="12" customHeight="1" x14ac:dyDescent="0.2">
      <c r="A273" s="43" t="s">
        <v>478</v>
      </c>
      <c r="B273" s="44" t="s">
        <v>479</v>
      </c>
      <c r="C273" s="45">
        <v>233.97</v>
      </c>
      <c r="D273" s="46">
        <v>3879082.54</v>
      </c>
      <c r="E273" s="37">
        <v>16579.401376244819</v>
      </c>
      <c r="F273" s="46">
        <v>4095657.59</v>
      </c>
      <c r="G273" s="37">
        <v>17505.054451425396</v>
      </c>
      <c r="H273" s="45">
        <v>3780.1113818010858</v>
      </c>
      <c r="I273" s="45">
        <v>1011.0083771423685</v>
      </c>
      <c r="J273" s="45">
        <v>11613.784416805573</v>
      </c>
      <c r="K273" s="45">
        <v>868.43988545540026</v>
      </c>
      <c r="L273" s="45">
        <v>231.71039022096849</v>
      </c>
      <c r="M273" s="46">
        <v>477546.77</v>
      </c>
      <c r="N273" s="47">
        <v>2041.059836731205</v>
      </c>
    </row>
    <row r="274" spans="1:14" s="42" customFormat="1" ht="12" customHeight="1" x14ac:dyDescent="0.2">
      <c r="A274" s="43" t="s">
        <v>480</v>
      </c>
      <c r="B274" s="44" t="s">
        <v>481</v>
      </c>
      <c r="C274" s="45">
        <v>230.97000000000006</v>
      </c>
      <c r="D274" s="46">
        <v>3714207.33</v>
      </c>
      <c r="E274" s="37">
        <v>16080.908040005192</v>
      </c>
      <c r="F274" s="46">
        <v>3743826.64</v>
      </c>
      <c r="G274" s="37">
        <v>16209.146815603755</v>
      </c>
      <c r="H274" s="45">
        <v>3001.0041563839454</v>
      </c>
      <c r="I274" s="45">
        <v>304.837814434775</v>
      </c>
      <c r="J274" s="45">
        <v>11890.774862536256</v>
      </c>
      <c r="K274" s="45">
        <v>1010.4517902757931</v>
      </c>
      <c r="L274" s="45">
        <v>2.0781919729835039</v>
      </c>
      <c r="M274" s="46">
        <v>702178.04</v>
      </c>
      <c r="N274" s="47">
        <v>3040.1265965276871</v>
      </c>
    </row>
    <row r="275" spans="1:14" s="42" customFormat="1" ht="12" customHeight="1" x14ac:dyDescent="0.2">
      <c r="A275" s="43" t="s">
        <v>482</v>
      </c>
      <c r="B275" s="44" t="s">
        <v>483</v>
      </c>
      <c r="C275" s="45">
        <v>230.61999999999998</v>
      </c>
      <c r="D275" s="46">
        <v>4044847.57</v>
      </c>
      <c r="E275" s="37">
        <v>17539.014699505682</v>
      </c>
      <c r="F275" s="46">
        <v>3534727.32</v>
      </c>
      <c r="G275" s="37">
        <v>15327.063220882839</v>
      </c>
      <c r="H275" s="45">
        <v>1651.6795160870699</v>
      </c>
      <c r="I275" s="45">
        <v>141.40863758563873</v>
      </c>
      <c r="J275" s="45">
        <v>11796.717674095913</v>
      </c>
      <c r="K275" s="45">
        <v>1737.2573931142142</v>
      </c>
      <c r="L275" s="45"/>
      <c r="M275" s="46">
        <v>367664.32</v>
      </c>
      <c r="N275" s="47">
        <v>1594.2429971381496</v>
      </c>
    </row>
    <row r="276" spans="1:14" s="42" customFormat="1" ht="12" customHeight="1" x14ac:dyDescent="0.2">
      <c r="A276" s="43" t="s">
        <v>484</v>
      </c>
      <c r="B276" s="44" t="s">
        <v>485</v>
      </c>
      <c r="C276" s="45">
        <v>227.75</v>
      </c>
      <c r="D276" s="46">
        <v>3534270.01</v>
      </c>
      <c r="E276" s="37">
        <v>15518.199824368825</v>
      </c>
      <c r="F276" s="46">
        <v>3739162.78</v>
      </c>
      <c r="G276" s="37">
        <v>16417.838770581777</v>
      </c>
      <c r="H276" s="45">
        <v>3074.0691986827665</v>
      </c>
      <c r="I276" s="45">
        <v>458.27262349066956</v>
      </c>
      <c r="J276" s="45">
        <v>12130.072755214052</v>
      </c>
      <c r="K276" s="45">
        <v>755.424193194292</v>
      </c>
      <c r="L276" s="45"/>
      <c r="M276" s="46">
        <v>378603.36</v>
      </c>
      <c r="N276" s="47">
        <v>1662.363819978046</v>
      </c>
    </row>
    <row r="277" spans="1:14" s="42" customFormat="1" ht="12" customHeight="1" x14ac:dyDescent="0.2">
      <c r="A277" s="43" t="s">
        <v>486</v>
      </c>
      <c r="B277" s="44" t="s">
        <v>487</v>
      </c>
      <c r="C277" s="45">
        <v>222.39000000000001</v>
      </c>
      <c r="D277" s="46">
        <v>2306578.85</v>
      </c>
      <c r="E277" s="37">
        <v>10371.774135527676</v>
      </c>
      <c r="F277" s="46">
        <v>2461820.23</v>
      </c>
      <c r="G277" s="37">
        <v>11069.833310850307</v>
      </c>
      <c r="H277" s="45">
        <v>3079.7627141508156</v>
      </c>
      <c r="I277" s="45">
        <v>151.09820585457979</v>
      </c>
      <c r="J277" s="45">
        <v>7119.0151985251132</v>
      </c>
      <c r="K277" s="45">
        <v>719.95719231979865</v>
      </c>
      <c r="L277" s="45"/>
      <c r="M277" s="46">
        <v>472166.99</v>
      </c>
      <c r="N277" s="47">
        <v>2123.1484778991858</v>
      </c>
    </row>
    <row r="278" spans="1:14" s="42" customFormat="1" ht="12" customHeight="1" x14ac:dyDescent="0.2">
      <c r="A278" s="43" t="s">
        <v>488</v>
      </c>
      <c r="B278" s="44" t="s">
        <v>489</v>
      </c>
      <c r="C278" s="45">
        <v>216.10999999999999</v>
      </c>
      <c r="D278" s="46">
        <v>3093023.1</v>
      </c>
      <c r="E278" s="37">
        <v>14312.262736569341</v>
      </c>
      <c r="F278" s="46">
        <v>3132145.3</v>
      </c>
      <c r="G278" s="37">
        <v>14493.29184211744</v>
      </c>
      <c r="H278" s="45">
        <v>1950.3817037619729</v>
      </c>
      <c r="I278" s="45">
        <v>526.81375225579563</v>
      </c>
      <c r="J278" s="45">
        <v>11588.98204618019</v>
      </c>
      <c r="K278" s="45">
        <v>386.92587108417013</v>
      </c>
      <c r="L278" s="45">
        <v>40.188468835315348</v>
      </c>
      <c r="M278" s="46">
        <v>762182.16</v>
      </c>
      <c r="N278" s="47">
        <v>3526.825042802277</v>
      </c>
    </row>
    <row r="279" spans="1:14" s="42" customFormat="1" ht="12" customHeight="1" x14ac:dyDescent="0.2">
      <c r="A279" s="43" t="s">
        <v>490</v>
      </c>
      <c r="B279" s="44" t="s">
        <v>491</v>
      </c>
      <c r="C279" s="45">
        <v>215.86999999999998</v>
      </c>
      <c r="D279" s="46">
        <v>3174936.21</v>
      </c>
      <c r="E279" s="37">
        <v>14707.630564691714</v>
      </c>
      <c r="F279" s="46">
        <v>3414200.74</v>
      </c>
      <c r="G279" s="37">
        <v>15816.003798582484</v>
      </c>
      <c r="H279" s="45">
        <v>1572.1659795247142</v>
      </c>
      <c r="I279" s="45">
        <v>248.01570389586328</v>
      </c>
      <c r="J279" s="45">
        <v>12691.183212118407</v>
      </c>
      <c r="K279" s="45">
        <v>1250.224301663038</v>
      </c>
      <c r="L279" s="45">
        <v>54.414601380460468</v>
      </c>
      <c r="M279" s="46">
        <v>383845.56</v>
      </c>
      <c r="N279" s="47">
        <v>1778.1329503868071</v>
      </c>
    </row>
    <row r="280" spans="1:14" s="42" customFormat="1" ht="12" customHeight="1" x14ac:dyDescent="0.2">
      <c r="A280" s="43" t="s">
        <v>492</v>
      </c>
      <c r="B280" s="44" t="s">
        <v>493</v>
      </c>
      <c r="C280" s="45">
        <v>214.88000000000002</v>
      </c>
      <c r="D280" s="46">
        <v>4150423.72</v>
      </c>
      <c r="E280" s="37">
        <v>19315.076880119133</v>
      </c>
      <c r="F280" s="46">
        <v>4556004.72</v>
      </c>
      <c r="G280" s="37">
        <v>21202.553611317941</v>
      </c>
      <c r="H280" s="45">
        <v>501.70225241995524</v>
      </c>
      <c r="I280" s="45">
        <v>267.74832464631419</v>
      </c>
      <c r="J280" s="45">
        <v>12922.894592330606</v>
      </c>
      <c r="K280" s="45">
        <v>7491.5863272524193</v>
      </c>
      <c r="L280" s="45">
        <v>18.622114668652269</v>
      </c>
      <c r="M280" s="46">
        <v>1414176.75</v>
      </c>
      <c r="N280" s="47">
        <v>6581.2395290394634</v>
      </c>
    </row>
    <row r="281" spans="1:14" s="42" customFormat="1" ht="12" customHeight="1" x14ac:dyDescent="0.2">
      <c r="A281" s="43" t="s">
        <v>494</v>
      </c>
      <c r="B281" s="44" t="s">
        <v>495</v>
      </c>
      <c r="C281" s="45">
        <v>214.68000000000004</v>
      </c>
      <c r="D281" s="46">
        <v>3350635.09</v>
      </c>
      <c r="E281" s="37">
        <v>15607.579141047137</v>
      </c>
      <c r="F281" s="46">
        <v>3454940.7</v>
      </c>
      <c r="G281" s="37">
        <v>16093.444661822245</v>
      </c>
      <c r="H281" s="45">
        <v>1564.1792435252466</v>
      </c>
      <c r="I281" s="45">
        <v>309.91624743804732</v>
      </c>
      <c r="J281" s="45">
        <v>13471.422908514998</v>
      </c>
      <c r="K281" s="45">
        <v>747.92626234395357</v>
      </c>
      <c r="L281" s="45">
        <v>0</v>
      </c>
      <c r="M281" s="46">
        <v>420163.2</v>
      </c>
      <c r="N281" s="47">
        <v>1957.1604248183339</v>
      </c>
    </row>
    <row r="282" spans="1:14" s="42" customFormat="1" ht="12" customHeight="1" x14ac:dyDescent="0.2">
      <c r="A282" s="43" t="s">
        <v>496</v>
      </c>
      <c r="B282" s="44" t="s">
        <v>497</v>
      </c>
      <c r="C282" s="45">
        <v>201.29</v>
      </c>
      <c r="D282" s="46">
        <v>3078929.79</v>
      </c>
      <c r="E282" s="37">
        <v>15295.989815688808</v>
      </c>
      <c r="F282" s="46">
        <v>3375801.95</v>
      </c>
      <c r="G282" s="37">
        <v>16770.837845893984</v>
      </c>
      <c r="H282" s="45">
        <v>2622.6071339857922</v>
      </c>
      <c r="I282" s="45">
        <v>358.08713796015701</v>
      </c>
      <c r="J282" s="45">
        <v>12116.570718863331</v>
      </c>
      <c r="K282" s="45">
        <v>854.30170400914119</v>
      </c>
      <c r="L282" s="45">
        <v>819.27115107556267</v>
      </c>
      <c r="M282" s="46">
        <v>1457029.38</v>
      </c>
      <c r="N282" s="47">
        <v>7238.458840478911</v>
      </c>
    </row>
    <row r="283" spans="1:14" s="42" customFormat="1" ht="12" customHeight="1" x14ac:dyDescent="0.2">
      <c r="A283" s="43" t="s">
        <v>498</v>
      </c>
      <c r="B283" s="44" t="s">
        <v>499</v>
      </c>
      <c r="C283" s="45">
        <v>200.79</v>
      </c>
      <c r="D283" s="46">
        <v>1848980.67</v>
      </c>
      <c r="E283" s="37">
        <v>9208.5296578514863</v>
      </c>
      <c r="F283" s="46">
        <v>1937670.43</v>
      </c>
      <c r="G283" s="37">
        <v>9650.2337267792227</v>
      </c>
      <c r="H283" s="45">
        <v>1120.6576024702426</v>
      </c>
      <c r="I283" s="45">
        <v>237.91463718312667</v>
      </c>
      <c r="J283" s="45">
        <v>7034.1643508142834</v>
      </c>
      <c r="K283" s="45">
        <v>1257.4971363115694</v>
      </c>
      <c r="L283" s="45"/>
      <c r="M283" s="46">
        <v>435261.06</v>
      </c>
      <c r="N283" s="47">
        <v>2167.7427162707309</v>
      </c>
    </row>
    <row r="284" spans="1:14" s="42" customFormat="1" ht="12" customHeight="1" x14ac:dyDescent="0.2">
      <c r="A284" s="43" t="s">
        <v>500</v>
      </c>
      <c r="B284" s="44" t="s">
        <v>501</v>
      </c>
      <c r="C284" s="45">
        <v>196.24</v>
      </c>
      <c r="D284" s="46">
        <v>3935671.9</v>
      </c>
      <c r="E284" s="37">
        <v>20055.401039543416</v>
      </c>
      <c r="F284" s="46">
        <v>3964326.51</v>
      </c>
      <c r="G284" s="37">
        <v>20201.419231553198</v>
      </c>
      <c r="H284" s="45">
        <v>3285.5045862209536</v>
      </c>
      <c r="I284" s="45">
        <v>217.18390746025273</v>
      </c>
      <c r="J284" s="45">
        <v>15064.442060741949</v>
      </c>
      <c r="K284" s="45">
        <v>1371.1310640032614</v>
      </c>
      <c r="L284" s="45">
        <v>263.15761312678353</v>
      </c>
      <c r="M284" s="46">
        <v>380037.3</v>
      </c>
      <c r="N284" s="47">
        <v>1936.594476151651</v>
      </c>
    </row>
    <row r="285" spans="1:14" s="42" customFormat="1" ht="12" customHeight="1" x14ac:dyDescent="0.2">
      <c r="A285" s="43" t="s">
        <v>502</v>
      </c>
      <c r="B285" s="44" t="s">
        <v>503</v>
      </c>
      <c r="C285" s="45">
        <v>191.7</v>
      </c>
      <c r="D285" s="46">
        <v>2213899.87</v>
      </c>
      <c r="E285" s="37">
        <v>11548.773448095984</v>
      </c>
      <c r="F285" s="46">
        <v>2389105.17</v>
      </c>
      <c r="G285" s="37">
        <v>12462.72910798122</v>
      </c>
      <c r="H285" s="45">
        <v>3471.8050599895673</v>
      </c>
      <c r="I285" s="45">
        <v>166.96562336984871</v>
      </c>
      <c r="J285" s="45">
        <v>7852.0076160667732</v>
      </c>
      <c r="K285" s="45">
        <v>943.9904538341159</v>
      </c>
      <c r="L285" s="45">
        <v>27.960354720918104</v>
      </c>
      <c r="M285" s="46">
        <v>647216.71</v>
      </c>
      <c r="N285" s="47">
        <v>3376.1956703182054</v>
      </c>
    </row>
    <row r="286" spans="1:14" s="42" customFormat="1" ht="12" customHeight="1" x14ac:dyDescent="0.2">
      <c r="A286" s="43" t="s">
        <v>504</v>
      </c>
      <c r="B286" s="44" t="s">
        <v>505</v>
      </c>
      <c r="C286" s="45">
        <v>182.07000000000002</v>
      </c>
      <c r="D286" s="46">
        <v>4287727.79</v>
      </c>
      <c r="E286" s="37">
        <v>23549.886252540229</v>
      </c>
      <c r="F286" s="46">
        <v>4636129.04</v>
      </c>
      <c r="G286" s="37">
        <v>25463.442851650459</v>
      </c>
      <c r="H286" s="45">
        <v>833.94178063382208</v>
      </c>
      <c r="I286" s="45">
        <v>623.7757455923545</v>
      </c>
      <c r="J286" s="45">
        <v>12936.042456198167</v>
      </c>
      <c r="K286" s="45">
        <v>10774.122535288623</v>
      </c>
      <c r="L286" s="45">
        <v>295.56033393749652</v>
      </c>
      <c r="M286" s="46">
        <v>855239.15</v>
      </c>
      <c r="N286" s="47">
        <v>4697.309551271489</v>
      </c>
    </row>
    <row r="287" spans="1:14" s="42" customFormat="1" ht="12" customHeight="1" x14ac:dyDescent="0.2">
      <c r="A287" s="43" t="s">
        <v>506</v>
      </c>
      <c r="B287" s="44" t="s">
        <v>507</v>
      </c>
      <c r="C287" s="45">
        <v>180.95</v>
      </c>
      <c r="D287" s="46">
        <v>2771342.19</v>
      </c>
      <c r="E287" s="37">
        <v>15315.513622547665</v>
      </c>
      <c r="F287" s="46">
        <v>2991907.46</v>
      </c>
      <c r="G287" s="37">
        <v>16534.442995302572</v>
      </c>
      <c r="H287" s="45">
        <v>2550.9946394031499</v>
      </c>
      <c r="I287" s="45">
        <v>931.6381873445705</v>
      </c>
      <c r="J287" s="45">
        <v>12138.148383531361</v>
      </c>
      <c r="K287" s="45">
        <v>756.69936446532199</v>
      </c>
      <c r="L287" s="45">
        <v>156.96242055816523</v>
      </c>
      <c r="M287" s="46">
        <v>540808.44999999995</v>
      </c>
      <c r="N287" s="47">
        <v>2988.7176015473888</v>
      </c>
    </row>
    <row r="288" spans="1:14" s="42" customFormat="1" ht="12" x14ac:dyDescent="0.2">
      <c r="A288" s="43" t="s">
        <v>508</v>
      </c>
      <c r="B288" s="44" t="s">
        <v>509</v>
      </c>
      <c r="C288" s="45">
        <v>175.25999999999996</v>
      </c>
      <c r="D288" s="46">
        <v>2825195.11</v>
      </c>
      <c r="E288" s="37">
        <v>16120.022309711288</v>
      </c>
      <c r="F288" s="46">
        <v>2913790.01</v>
      </c>
      <c r="G288" s="37">
        <v>16625.527844345546</v>
      </c>
      <c r="H288" s="45">
        <v>2464.6373958689951</v>
      </c>
      <c r="I288" s="45">
        <v>365.75088440031953</v>
      </c>
      <c r="J288" s="45">
        <v>12938.704210886684</v>
      </c>
      <c r="K288" s="45">
        <v>786.96422458062329</v>
      </c>
      <c r="L288" s="45">
        <v>69.471128608923905</v>
      </c>
      <c r="M288" s="46">
        <v>694708.53</v>
      </c>
      <c r="N288" s="47">
        <v>3963.8738445737772</v>
      </c>
    </row>
    <row r="289" spans="1:17" s="42" customFormat="1" ht="12" customHeight="1" x14ac:dyDescent="0.2">
      <c r="A289" s="43" t="s">
        <v>510</v>
      </c>
      <c r="B289" s="44" t="s">
        <v>511</v>
      </c>
      <c r="C289" s="45">
        <v>174.98</v>
      </c>
      <c r="D289" s="46">
        <v>3348643.59</v>
      </c>
      <c r="E289" s="37">
        <v>19137.293347811177</v>
      </c>
      <c r="F289" s="46">
        <v>3405143.82</v>
      </c>
      <c r="G289" s="37">
        <v>19460.188707280831</v>
      </c>
      <c r="H289" s="45">
        <v>3402.0114298777003</v>
      </c>
      <c r="I289" s="45">
        <v>372.55457766601893</v>
      </c>
      <c r="J289" s="45">
        <v>13922.642301977374</v>
      </c>
      <c r="K289" s="45">
        <v>1552.8590124585669</v>
      </c>
      <c r="L289" s="45">
        <v>210.1213853011773</v>
      </c>
      <c r="M289" s="46">
        <v>508616.58</v>
      </c>
      <c r="N289" s="47">
        <v>2906.7126528746144</v>
      </c>
      <c r="P289" s="53"/>
      <c r="Q289" s="53"/>
    </row>
    <row r="290" spans="1:17" s="42" customFormat="1" ht="12" customHeight="1" x14ac:dyDescent="0.2">
      <c r="A290" s="43" t="s">
        <v>512</v>
      </c>
      <c r="B290" s="44" t="s">
        <v>513</v>
      </c>
      <c r="C290" s="45">
        <v>171.35999999999999</v>
      </c>
      <c r="D290" s="46">
        <v>2915334.97</v>
      </c>
      <c r="E290" s="37">
        <v>17012.925828664804</v>
      </c>
      <c r="F290" s="46">
        <v>2984671.73</v>
      </c>
      <c r="G290" s="37">
        <v>17417.552112511672</v>
      </c>
      <c r="H290" s="45">
        <v>1184.3314659197013</v>
      </c>
      <c r="I290" s="45">
        <v>585.37447478991601</v>
      </c>
      <c r="J290" s="45">
        <v>13745.663923902897</v>
      </c>
      <c r="K290" s="45">
        <v>1902.1822478991598</v>
      </c>
      <c r="L290" s="45"/>
      <c r="M290" s="46">
        <v>547140.1</v>
      </c>
      <c r="N290" s="47">
        <v>3192.9277544351075</v>
      </c>
    </row>
    <row r="291" spans="1:17" s="42" customFormat="1" ht="12" customHeight="1" x14ac:dyDescent="0.2">
      <c r="A291" s="43" t="s">
        <v>514</v>
      </c>
      <c r="B291" s="44" t="s">
        <v>515</v>
      </c>
      <c r="C291" s="45">
        <v>170.11</v>
      </c>
      <c r="D291" s="46">
        <v>2147404.71</v>
      </c>
      <c r="E291" s="37">
        <v>12623.624184351302</v>
      </c>
      <c r="F291" s="46">
        <v>2248039.04</v>
      </c>
      <c r="G291" s="37">
        <v>13215.208041855269</v>
      </c>
      <c r="H291" s="45">
        <v>3191.5293045676322</v>
      </c>
      <c r="I291" s="45">
        <v>258.50161660102287</v>
      </c>
      <c r="J291" s="45">
        <v>9286.712715301861</v>
      </c>
      <c r="K291" s="45">
        <v>466.64852154488261</v>
      </c>
      <c r="L291" s="45">
        <v>11.81588383986832</v>
      </c>
      <c r="M291" s="46">
        <v>1018932.39</v>
      </c>
      <c r="N291" s="47">
        <v>5989.8441596613948</v>
      </c>
    </row>
    <row r="292" spans="1:17" s="42" customFormat="1" ht="12" customHeight="1" x14ac:dyDescent="0.2">
      <c r="A292" s="43" t="s">
        <v>516</v>
      </c>
      <c r="B292" s="44" t="s">
        <v>517</v>
      </c>
      <c r="C292" s="45">
        <v>168.04</v>
      </c>
      <c r="D292" s="46">
        <v>3149625.93</v>
      </c>
      <c r="E292" s="37">
        <v>18743.310699833375</v>
      </c>
      <c r="F292" s="46">
        <v>3585774</v>
      </c>
      <c r="G292" s="37">
        <v>21338.812187574389</v>
      </c>
      <c r="H292" s="45">
        <v>4188.8427755296361</v>
      </c>
      <c r="I292" s="45">
        <v>114.98411092597003</v>
      </c>
      <c r="J292" s="45">
        <v>13643.719947631518</v>
      </c>
      <c r="K292" s="45">
        <v>3071.1941799571532</v>
      </c>
      <c r="L292" s="45">
        <v>320.07117353011188</v>
      </c>
      <c r="M292" s="46">
        <v>485229.75</v>
      </c>
      <c r="N292" s="47">
        <v>2887.5848012378005</v>
      </c>
    </row>
    <row r="293" spans="1:17" s="42" customFormat="1" ht="12" customHeight="1" x14ac:dyDescent="0.2">
      <c r="A293" s="43" t="s">
        <v>518</v>
      </c>
      <c r="B293" s="44" t="s">
        <v>519</v>
      </c>
      <c r="C293" s="45">
        <v>158.79999999999998</v>
      </c>
      <c r="D293" s="46">
        <v>1780771.97</v>
      </c>
      <c r="E293" s="37">
        <v>11213.929282115871</v>
      </c>
      <c r="F293" s="46">
        <v>1787702.98</v>
      </c>
      <c r="G293" s="37">
        <v>11257.575440806046</v>
      </c>
      <c r="H293" s="45">
        <v>2469.6931360201515</v>
      </c>
      <c r="I293" s="45">
        <v>314.02304785894211</v>
      </c>
      <c r="J293" s="45">
        <v>8065.9150503778365</v>
      </c>
      <c r="K293" s="45">
        <v>359.50176322418139</v>
      </c>
      <c r="L293" s="45">
        <v>48.442443324937031</v>
      </c>
      <c r="M293" s="46">
        <v>153118.49</v>
      </c>
      <c r="N293" s="47">
        <v>964.22222921914363</v>
      </c>
    </row>
    <row r="294" spans="1:17" s="42" customFormat="1" ht="12" customHeight="1" x14ac:dyDescent="0.2">
      <c r="A294" s="43" t="s">
        <v>520</v>
      </c>
      <c r="B294" s="44" t="s">
        <v>521</v>
      </c>
      <c r="C294" s="45">
        <v>158.00999999999996</v>
      </c>
      <c r="D294" s="46">
        <v>2893623.83</v>
      </c>
      <c r="E294" s="37">
        <v>18312.915828112149</v>
      </c>
      <c r="F294" s="46">
        <v>3016506.98</v>
      </c>
      <c r="G294" s="37">
        <v>19090.608062780841</v>
      </c>
      <c r="H294" s="45">
        <v>806.25194607936226</v>
      </c>
      <c r="I294" s="45">
        <v>230.20916397696354</v>
      </c>
      <c r="J294" s="45">
        <v>15337.222137839382</v>
      </c>
      <c r="K294" s="45">
        <v>2390.066767926081</v>
      </c>
      <c r="L294" s="45">
        <v>326.85804695905335</v>
      </c>
      <c r="M294" s="46">
        <v>578608.59</v>
      </c>
      <c r="N294" s="47">
        <v>3661.8479210176579</v>
      </c>
    </row>
    <row r="295" spans="1:17" s="42" customFormat="1" ht="12" customHeight="1" x14ac:dyDescent="0.2">
      <c r="A295" s="43" t="s">
        <v>522</v>
      </c>
      <c r="B295" s="44" t="s">
        <v>523</v>
      </c>
      <c r="C295" s="45">
        <v>157.53</v>
      </c>
      <c r="D295" s="46">
        <v>2944403.63</v>
      </c>
      <c r="E295" s="37">
        <v>18691.06601917095</v>
      </c>
      <c r="F295" s="46">
        <v>3157172.83</v>
      </c>
      <c r="G295" s="37">
        <v>20041.724306481305</v>
      </c>
      <c r="H295" s="45">
        <v>4235.991874563575</v>
      </c>
      <c r="I295" s="45">
        <v>228.92344315368499</v>
      </c>
      <c r="J295" s="45">
        <v>14395.768234621977</v>
      </c>
      <c r="K295" s="45">
        <v>1104.8647876594935</v>
      </c>
      <c r="L295" s="45">
        <v>76.175966482574751</v>
      </c>
      <c r="M295" s="46">
        <v>917074.85</v>
      </c>
      <c r="N295" s="47">
        <v>5821.5885863010217</v>
      </c>
    </row>
    <row r="296" spans="1:17" s="42" customFormat="1" ht="12" customHeight="1" x14ac:dyDescent="0.2">
      <c r="A296" s="43" t="s">
        <v>524</v>
      </c>
      <c r="B296" s="44" t="s">
        <v>525</v>
      </c>
      <c r="C296" s="45">
        <v>152.94999999999999</v>
      </c>
      <c r="D296" s="46">
        <v>3324373.81</v>
      </c>
      <c r="E296" s="37">
        <v>21735.036351748939</v>
      </c>
      <c r="F296" s="46">
        <v>3339664.01</v>
      </c>
      <c r="G296" s="37">
        <v>21835.0049689441</v>
      </c>
      <c r="H296" s="45">
        <v>5415.5998692383137</v>
      </c>
      <c r="I296" s="45">
        <v>40.644720496894408</v>
      </c>
      <c r="J296" s="45">
        <v>10901.211964694345</v>
      </c>
      <c r="K296" s="45">
        <v>2701.1846355017988</v>
      </c>
      <c r="L296" s="45">
        <v>2776.3637790127495</v>
      </c>
      <c r="M296" s="46">
        <v>588504.74</v>
      </c>
      <c r="N296" s="47">
        <v>3847.6936253677673</v>
      </c>
    </row>
    <row r="297" spans="1:17" s="14" customFormat="1" ht="4.5" customHeight="1" x14ac:dyDescent="0.2">
      <c r="B297" s="26"/>
      <c r="C297" s="15"/>
      <c r="D297" s="27"/>
      <c r="F297" s="27"/>
      <c r="M297" s="27"/>
      <c r="N297" s="17"/>
    </row>
    <row r="298" spans="1:17" s="42" customFormat="1" ht="12" x14ac:dyDescent="0.2">
      <c r="A298" s="43"/>
      <c r="B298" s="50" t="s">
        <v>439</v>
      </c>
      <c r="C298" s="45"/>
      <c r="D298" s="43"/>
      <c r="E298" s="37"/>
      <c r="F298" s="40"/>
      <c r="G298" s="37"/>
      <c r="H298" s="60"/>
      <c r="I298" s="39"/>
      <c r="J298" s="36"/>
      <c r="K298" s="36"/>
      <c r="L298" s="36"/>
      <c r="M298" s="40"/>
      <c r="N298" s="41"/>
    </row>
    <row r="299" spans="1:17" s="14" customFormat="1" ht="4.5" customHeight="1" x14ac:dyDescent="0.2">
      <c r="B299" s="26"/>
      <c r="C299" s="15"/>
      <c r="D299" s="27"/>
      <c r="F299" s="27"/>
      <c r="M299" s="27"/>
      <c r="N299" s="17"/>
    </row>
    <row r="300" spans="1:17" s="42" customFormat="1" ht="12" customHeight="1" x14ac:dyDescent="0.2">
      <c r="A300" s="43" t="s">
        <v>526</v>
      </c>
      <c r="B300" s="44" t="s">
        <v>527</v>
      </c>
      <c r="C300" s="45">
        <v>151.60000000000002</v>
      </c>
      <c r="D300" s="46">
        <v>2789303.38</v>
      </c>
      <c r="E300" s="37">
        <v>18399.098812664903</v>
      </c>
      <c r="F300" s="46">
        <v>2949431.19</v>
      </c>
      <c r="G300" s="37">
        <v>19455.350857519785</v>
      </c>
      <c r="H300" s="45">
        <v>1716.2168205804746</v>
      </c>
      <c r="I300" s="45">
        <v>431.69281002638513</v>
      </c>
      <c r="J300" s="45">
        <v>15978.604749340364</v>
      </c>
      <c r="K300" s="45">
        <v>981.3738126649074</v>
      </c>
      <c r="L300" s="45">
        <v>347.46266490765163</v>
      </c>
      <c r="M300" s="46">
        <v>854749.63</v>
      </c>
      <c r="N300" s="47">
        <v>5638.1901715039567</v>
      </c>
    </row>
    <row r="301" spans="1:17" s="14" customFormat="1" ht="12" customHeight="1" x14ac:dyDescent="0.2">
      <c r="A301" s="43" t="s">
        <v>528</v>
      </c>
      <c r="B301" s="44" t="s">
        <v>529</v>
      </c>
      <c r="C301" s="45">
        <v>150.51000000000002</v>
      </c>
      <c r="D301" s="46">
        <v>2471522.21</v>
      </c>
      <c r="E301" s="37">
        <v>16420.983389807985</v>
      </c>
      <c r="F301" s="46">
        <v>2245837.0699999998</v>
      </c>
      <c r="G301" s="37">
        <v>14921.513985781672</v>
      </c>
      <c r="H301" s="45">
        <v>5009.1884260182042</v>
      </c>
      <c r="I301" s="45">
        <v>293.10225234203705</v>
      </c>
      <c r="J301" s="45">
        <v>8906.7472593183174</v>
      </c>
      <c r="K301" s="45">
        <v>712.476048103116</v>
      </c>
      <c r="L301" s="45">
        <v>0</v>
      </c>
      <c r="M301" s="46">
        <v>491073.27</v>
      </c>
      <c r="N301" s="47">
        <v>3262.7285230217258</v>
      </c>
      <c r="O301" s="42"/>
      <c r="P301" s="42"/>
      <c r="Q301" s="42"/>
    </row>
    <row r="302" spans="1:17" s="42" customFormat="1" ht="12" customHeight="1" x14ac:dyDescent="0.2">
      <c r="A302" s="43" t="s">
        <v>530</v>
      </c>
      <c r="B302" s="44" t="s">
        <v>531</v>
      </c>
      <c r="C302" s="45">
        <v>146.57999999999998</v>
      </c>
      <c r="D302" s="46">
        <v>2027186.37</v>
      </c>
      <c r="E302" s="37">
        <v>13829.89746213672</v>
      </c>
      <c r="F302" s="46">
        <v>2314682.36</v>
      </c>
      <c r="G302" s="37">
        <v>15791.256378769274</v>
      </c>
      <c r="H302" s="45">
        <v>5447.8722881702824</v>
      </c>
      <c r="I302" s="45">
        <v>291.94569518351756</v>
      </c>
      <c r="J302" s="45">
        <v>8556.5472779369629</v>
      </c>
      <c r="K302" s="45">
        <v>1340.5515077091011</v>
      </c>
      <c r="L302" s="45">
        <v>154.33960976940921</v>
      </c>
      <c r="M302" s="46">
        <v>593640.55000000005</v>
      </c>
      <c r="N302" s="47">
        <v>4049.9423522990865</v>
      </c>
    </row>
    <row r="303" spans="1:17" s="42" customFormat="1" ht="12" customHeight="1" x14ac:dyDescent="0.2">
      <c r="A303" s="43" t="s">
        <v>532</v>
      </c>
      <c r="B303" s="44" t="s">
        <v>533</v>
      </c>
      <c r="C303" s="45">
        <v>141.04</v>
      </c>
      <c r="D303" s="46">
        <v>2688622.68</v>
      </c>
      <c r="E303" s="37">
        <v>19062.838060124788</v>
      </c>
      <c r="F303" s="46">
        <v>2795504.96</v>
      </c>
      <c r="G303" s="37">
        <v>19820.653431650597</v>
      </c>
      <c r="H303" s="45">
        <v>3528.7361032331255</v>
      </c>
      <c r="I303" s="45">
        <v>1042.6571894498015</v>
      </c>
      <c r="J303" s="45">
        <v>14541.900950085083</v>
      </c>
      <c r="K303" s="45">
        <v>702.39371809415775</v>
      </c>
      <c r="L303" s="45">
        <v>4.9654707884288145</v>
      </c>
      <c r="M303" s="46">
        <v>801339.9</v>
      </c>
      <c r="N303" s="47">
        <v>5681.6498865570056</v>
      </c>
    </row>
    <row r="304" spans="1:17" s="42" customFormat="1" ht="12" customHeight="1" x14ac:dyDescent="0.2">
      <c r="A304" s="43" t="s">
        <v>534</v>
      </c>
      <c r="B304" s="44" t="s">
        <v>535</v>
      </c>
      <c r="C304" s="45">
        <v>134.1</v>
      </c>
      <c r="D304" s="46">
        <v>1728815.53</v>
      </c>
      <c r="E304" s="37">
        <v>12891.98754660701</v>
      </c>
      <c r="F304" s="46">
        <v>1729676.57</v>
      </c>
      <c r="G304" s="37">
        <v>12898.408426547354</v>
      </c>
      <c r="H304" s="45">
        <v>1666.9965697240866</v>
      </c>
      <c r="I304" s="45">
        <v>164.44317673378077</v>
      </c>
      <c r="J304" s="45">
        <v>9989.8010439970185</v>
      </c>
      <c r="K304" s="45">
        <v>1077.1676360924682</v>
      </c>
      <c r="L304" s="45"/>
      <c r="M304" s="46">
        <v>192405.9</v>
      </c>
      <c r="N304" s="47">
        <v>1434.7941834451901</v>
      </c>
    </row>
    <row r="305" spans="1:17" s="42" customFormat="1" ht="12" customHeight="1" x14ac:dyDescent="0.2">
      <c r="A305" s="43" t="s">
        <v>536</v>
      </c>
      <c r="B305" s="44" t="s">
        <v>537</v>
      </c>
      <c r="C305" s="45">
        <v>120.62</v>
      </c>
      <c r="D305" s="46">
        <v>2830002.64</v>
      </c>
      <c r="E305" s="37">
        <v>23462.134306085227</v>
      </c>
      <c r="F305" s="46">
        <v>2673429.5499999998</v>
      </c>
      <c r="G305" s="37">
        <v>22164.065246227819</v>
      </c>
      <c r="H305" s="45">
        <v>5171.5523130492447</v>
      </c>
      <c r="I305" s="45">
        <v>988.08149560603545</v>
      </c>
      <c r="J305" s="45">
        <v>15452.965843143757</v>
      </c>
      <c r="K305" s="45">
        <v>551.46559442878458</v>
      </c>
      <c r="L305" s="45"/>
      <c r="M305" s="46">
        <v>554790.80000000005</v>
      </c>
      <c r="N305" s="47">
        <v>4599.4926214558118</v>
      </c>
    </row>
    <row r="306" spans="1:17" s="42" customFormat="1" ht="12" customHeight="1" x14ac:dyDescent="0.2">
      <c r="A306" s="43" t="s">
        <v>538</v>
      </c>
      <c r="B306" s="44" t="s">
        <v>539</v>
      </c>
      <c r="C306" s="45">
        <v>120.43</v>
      </c>
      <c r="D306" s="46">
        <v>3400750.15</v>
      </c>
      <c r="E306" s="37">
        <v>28238.396994104456</v>
      </c>
      <c r="F306" s="46">
        <v>3387971.06</v>
      </c>
      <c r="G306" s="37">
        <v>28132.284812754297</v>
      </c>
      <c r="H306" s="45">
        <v>266.78360873536491</v>
      </c>
      <c r="I306" s="45">
        <v>620.33338869052557</v>
      </c>
      <c r="J306" s="45">
        <v>12326.037200033214</v>
      </c>
      <c r="K306" s="45">
        <v>14836.09482687038</v>
      </c>
      <c r="L306" s="45">
        <v>83.035788424811088</v>
      </c>
      <c r="M306" s="46">
        <v>1005236.93</v>
      </c>
      <c r="N306" s="47">
        <v>8347.0641036286634</v>
      </c>
    </row>
    <row r="307" spans="1:17" s="42" customFormat="1" ht="12" customHeight="1" x14ac:dyDescent="0.2">
      <c r="A307" s="43" t="s">
        <v>540</v>
      </c>
      <c r="B307" s="44" t="s">
        <v>541</v>
      </c>
      <c r="C307" s="45">
        <v>108.96</v>
      </c>
      <c r="D307" s="46">
        <v>2532906.2799999998</v>
      </c>
      <c r="E307" s="37">
        <v>23246.203010279001</v>
      </c>
      <c r="F307" s="46">
        <v>2561235.66</v>
      </c>
      <c r="G307" s="37">
        <v>23506.200991189431</v>
      </c>
      <c r="H307" s="45">
        <v>2329.0303781204111</v>
      </c>
      <c r="I307" s="45">
        <v>745.75211086637296</v>
      </c>
      <c r="J307" s="45">
        <v>18876.049559471368</v>
      </c>
      <c r="K307" s="45">
        <v>1409.9041850220265</v>
      </c>
      <c r="L307" s="45">
        <v>145.4647577092511</v>
      </c>
      <c r="M307" s="46">
        <v>817690.02</v>
      </c>
      <c r="N307" s="47">
        <v>7504.4972466960362</v>
      </c>
    </row>
    <row r="308" spans="1:17" s="42" customFormat="1" ht="12" customHeight="1" x14ac:dyDescent="0.2">
      <c r="A308" s="43" t="s">
        <v>542</v>
      </c>
      <c r="B308" s="44" t="s">
        <v>543</v>
      </c>
      <c r="C308" s="45">
        <v>107.10000000000001</v>
      </c>
      <c r="D308" s="46">
        <v>2426275.33</v>
      </c>
      <c r="E308" s="37">
        <v>22654.298132586366</v>
      </c>
      <c r="F308" s="46">
        <v>2461767.9900000002</v>
      </c>
      <c r="G308" s="37">
        <v>22985.695518207282</v>
      </c>
      <c r="H308" s="45">
        <v>4803.7463118580763</v>
      </c>
      <c r="I308" s="45">
        <v>256.27899159663866</v>
      </c>
      <c r="J308" s="45">
        <v>16972.711577964517</v>
      </c>
      <c r="K308" s="45">
        <v>922.0482726423902</v>
      </c>
      <c r="L308" s="45">
        <v>30.91036414565826</v>
      </c>
      <c r="M308" s="46">
        <v>654236.80000000005</v>
      </c>
      <c r="N308" s="47">
        <v>6108.6535947712418</v>
      </c>
    </row>
    <row r="309" spans="1:17" s="42" customFormat="1" ht="12" x14ac:dyDescent="0.2">
      <c r="A309" s="43">
        <f>COUNTA(A241:A308)</f>
        <v>62</v>
      </c>
      <c r="B309" s="50" t="s">
        <v>544</v>
      </c>
      <c r="C309" s="51">
        <f>SUM(C241:C308)</f>
        <v>15884.080000000007</v>
      </c>
      <c r="D309" s="52">
        <f>SUM(D241:D308)</f>
        <v>235054726.41999999</v>
      </c>
      <c r="E309" s="31">
        <f>D309/C309</f>
        <v>14798.132873921555</v>
      </c>
      <c r="F309" s="52">
        <f>SUM(F241:F308)</f>
        <v>243899084.26999995</v>
      </c>
      <c r="G309" s="31">
        <f>F309/C309</f>
        <v>15354.939302118841</v>
      </c>
      <c r="H309" s="32">
        <f>'[1]Master 1516'!O272</f>
        <v>2233.4889534193908</v>
      </c>
      <c r="I309" s="29">
        <f>'[1]Master 1516'!AM272</f>
        <v>331.93825399838636</v>
      </c>
      <c r="J309" s="29">
        <f>'[1]Master 1516'!BM272</f>
        <v>10666.352730648758</v>
      </c>
      <c r="K309" s="29">
        <f>'[1]Master 1516'!DX272</f>
        <v>488130.65000000008</v>
      </c>
      <c r="L309" s="29">
        <f>'[1]Master 1516'!EX272</f>
        <v>1810.5</v>
      </c>
      <c r="M309" s="52">
        <f>SUM(M241:M308)</f>
        <v>46257092.600000009</v>
      </c>
      <c r="N309" s="33">
        <f>M309/C309</f>
        <v>2912.1669369582619</v>
      </c>
    </row>
    <row r="310" spans="1:17" s="14" customFormat="1" ht="4.5" customHeight="1" x14ac:dyDescent="0.2">
      <c r="B310" s="26"/>
      <c r="C310" s="15"/>
      <c r="D310" s="27"/>
      <c r="F310" s="27"/>
      <c r="M310" s="27"/>
      <c r="N310" s="17"/>
    </row>
    <row r="311" spans="1:17" s="42" customFormat="1" ht="12" x14ac:dyDescent="0.2">
      <c r="A311" s="43"/>
      <c r="B311" s="50" t="s">
        <v>545</v>
      </c>
      <c r="C311" s="45"/>
      <c r="D311" s="46"/>
      <c r="E311" s="37"/>
      <c r="F311" s="46"/>
      <c r="G311" s="37"/>
      <c r="H311" s="60"/>
      <c r="I311" s="39"/>
      <c r="J311" s="46"/>
      <c r="K311" s="36"/>
      <c r="L311" s="36"/>
      <c r="M311" s="46"/>
      <c r="N311" s="41"/>
    </row>
    <row r="312" spans="1:17" s="14" customFormat="1" ht="4.5" customHeight="1" x14ac:dyDescent="0.2">
      <c r="B312" s="26"/>
      <c r="C312" s="15"/>
      <c r="D312" s="27"/>
      <c r="F312" s="27"/>
      <c r="M312" s="27"/>
      <c r="N312" s="17"/>
    </row>
    <row r="313" spans="1:17" s="42" customFormat="1" ht="12" customHeight="1" x14ac:dyDescent="0.2">
      <c r="A313" s="43" t="s">
        <v>546</v>
      </c>
      <c r="B313" s="44" t="s">
        <v>547</v>
      </c>
      <c r="C313" s="45">
        <v>99.379999999999981</v>
      </c>
      <c r="D313" s="46">
        <v>2506087.63</v>
      </c>
      <c r="E313" s="37">
        <v>25217.223083115317</v>
      </c>
      <c r="F313" s="46">
        <v>2609657.7599999998</v>
      </c>
      <c r="G313" s="37">
        <v>26259.385791909845</v>
      </c>
      <c r="H313" s="45">
        <v>5663.0849265445777</v>
      </c>
      <c r="I313" s="45">
        <v>575.1328235057357</v>
      </c>
      <c r="J313" s="45">
        <v>19371.524451599926</v>
      </c>
      <c r="K313" s="45">
        <v>649.64359025960971</v>
      </c>
      <c r="L313" s="45"/>
      <c r="M313" s="46">
        <v>265036.7</v>
      </c>
      <c r="N313" s="47">
        <v>2666.9017911048509</v>
      </c>
    </row>
    <row r="314" spans="1:17" s="42" customFormat="1" ht="12" customHeight="1" x14ac:dyDescent="0.2">
      <c r="A314" s="43" t="s">
        <v>548</v>
      </c>
      <c r="B314" s="44" t="s">
        <v>549</v>
      </c>
      <c r="C314" s="45">
        <v>93.86</v>
      </c>
      <c r="D314" s="46">
        <v>2649679.4700000002</v>
      </c>
      <c r="E314" s="37">
        <v>28230.12433411464</v>
      </c>
      <c r="F314" s="46">
        <v>2656342.5299999998</v>
      </c>
      <c r="G314" s="37">
        <v>28301.113679948859</v>
      </c>
      <c r="H314" s="45">
        <v>5791.1683358193059</v>
      </c>
      <c r="I314" s="45">
        <v>408.48092904325597</v>
      </c>
      <c r="J314" s="45">
        <v>20614.966759002768</v>
      </c>
      <c r="K314" s="45">
        <v>1199.9309610057535</v>
      </c>
      <c r="L314" s="45"/>
      <c r="M314" s="46">
        <v>248653.72</v>
      </c>
      <c r="N314" s="47">
        <v>2649.1979544001706</v>
      </c>
    </row>
    <row r="315" spans="1:17" s="42" customFormat="1" ht="12" customHeight="1" x14ac:dyDescent="0.2">
      <c r="A315" s="43" t="s">
        <v>550</v>
      </c>
      <c r="B315" s="44" t="s">
        <v>551</v>
      </c>
      <c r="C315" s="45">
        <v>92.759999999999991</v>
      </c>
      <c r="D315" s="46">
        <v>2151915.87</v>
      </c>
      <c r="E315" s="37">
        <v>23198.748059508413</v>
      </c>
      <c r="F315" s="46">
        <v>2184393.37</v>
      </c>
      <c r="G315" s="37">
        <v>23548.872035360073</v>
      </c>
      <c r="H315" s="45">
        <v>1322.2416990081933</v>
      </c>
      <c r="I315" s="45">
        <v>229.97757654161276</v>
      </c>
      <c r="J315" s="45">
        <v>20659.296356188021</v>
      </c>
      <c r="K315" s="45">
        <v>1241.788809831824</v>
      </c>
      <c r="L315" s="45"/>
      <c r="M315" s="46">
        <v>549211.75</v>
      </c>
      <c r="N315" s="47">
        <v>5920.7821259163438</v>
      </c>
    </row>
    <row r="316" spans="1:17" s="14" customFormat="1" ht="12" customHeight="1" x14ac:dyDescent="0.2">
      <c r="A316" s="43" t="s">
        <v>552</v>
      </c>
      <c r="B316" s="44" t="s">
        <v>553</v>
      </c>
      <c r="C316" s="45">
        <v>92.749999999999986</v>
      </c>
      <c r="D316" s="46">
        <v>1308947.52</v>
      </c>
      <c r="E316" s="37">
        <v>14112.641725067388</v>
      </c>
      <c r="F316" s="46">
        <v>1487606.23</v>
      </c>
      <c r="G316" s="37">
        <v>16038.88118598383</v>
      </c>
      <c r="H316" s="45">
        <v>2758.9335849056606</v>
      </c>
      <c r="I316" s="45">
        <v>389.76571428571441</v>
      </c>
      <c r="J316" s="45">
        <v>10295.083989218328</v>
      </c>
      <c r="K316" s="45">
        <v>2595.0978975741241</v>
      </c>
      <c r="L316" s="45"/>
      <c r="M316" s="46">
        <v>243344.28</v>
      </c>
      <c r="N316" s="47">
        <v>2623.658005390836</v>
      </c>
      <c r="O316" s="42"/>
      <c r="P316" s="42"/>
      <c r="Q316" s="42"/>
    </row>
    <row r="317" spans="1:17" s="42" customFormat="1" ht="12" customHeight="1" x14ac:dyDescent="0.2">
      <c r="A317" s="43" t="s">
        <v>554</v>
      </c>
      <c r="B317" s="44" t="s">
        <v>555</v>
      </c>
      <c r="C317" s="45">
        <v>86.02</v>
      </c>
      <c r="D317" s="46">
        <v>2354849.5499999998</v>
      </c>
      <c r="E317" s="37">
        <v>27375.605091839105</v>
      </c>
      <c r="F317" s="46">
        <v>2367554.0299999998</v>
      </c>
      <c r="G317" s="37">
        <v>27523.297256451988</v>
      </c>
      <c r="H317" s="45">
        <v>4911.6240409207157</v>
      </c>
      <c r="I317" s="45">
        <v>316.86572890025576</v>
      </c>
      <c r="J317" s="45">
        <v>21103.75273192281</v>
      </c>
      <c r="K317" s="45">
        <v>998.7478493373635</v>
      </c>
      <c r="L317" s="45"/>
      <c r="M317" s="46">
        <v>324787.37</v>
      </c>
      <c r="N317" s="47">
        <v>3775.7192513368987</v>
      </c>
    </row>
    <row r="318" spans="1:17" s="14" customFormat="1" ht="12" customHeight="1" x14ac:dyDescent="0.2">
      <c r="A318" s="43" t="s">
        <v>556</v>
      </c>
      <c r="B318" s="44" t="s">
        <v>557</v>
      </c>
      <c r="C318" s="45">
        <v>84.75</v>
      </c>
      <c r="D318" s="46">
        <v>2326425.46</v>
      </c>
      <c r="E318" s="37">
        <v>27450.44790560472</v>
      </c>
      <c r="F318" s="46">
        <v>2409918.21</v>
      </c>
      <c r="G318" s="37">
        <v>28435.613097345133</v>
      </c>
      <c r="H318" s="45">
        <v>3927.9530383480828</v>
      </c>
      <c r="I318" s="45">
        <v>455.3583480825958</v>
      </c>
      <c r="J318" s="45">
        <v>22679.311504424782</v>
      </c>
      <c r="K318" s="45">
        <v>904.48873156342177</v>
      </c>
      <c r="L318" s="45"/>
      <c r="M318" s="46">
        <v>661867.26</v>
      </c>
      <c r="N318" s="47">
        <v>7809.6431858407077</v>
      </c>
      <c r="O318" s="42"/>
      <c r="P318" s="42"/>
      <c r="Q318" s="42"/>
    </row>
    <row r="319" spans="1:17" s="42" customFormat="1" ht="12" customHeight="1" x14ac:dyDescent="0.2">
      <c r="A319" s="43" t="s">
        <v>558</v>
      </c>
      <c r="B319" s="44" t="s">
        <v>559</v>
      </c>
      <c r="C319" s="45">
        <v>83.149999999999991</v>
      </c>
      <c r="D319" s="46">
        <v>1771993.13</v>
      </c>
      <c r="E319" s="37">
        <v>21310.801322910404</v>
      </c>
      <c r="F319" s="46">
        <v>1975903.77</v>
      </c>
      <c r="G319" s="37">
        <v>23763.124113048711</v>
      </c>
      <c r="H319" s="45">
        <v>1830.8033674082988</v>
      </c>
      <c r="I319" s="45">
        <v>218.92026458208062</v>
      </c>
      <c r="J319" s="45">
        <v>21091.720986169577</v>
      </c>
      <c r="K319" s="45">
        <v>621.67949488875536</v>
      </c>
      <c r="L319" s="45"/>
      <c r="M319" s="46">
        <v>819997.48</v>
      </c>
      <c r="N319" s="47">
        <v>9861.6654239326526</v>
      </c>
    </row>
    <row r="320" spans="1:17" s="42" customFormat="1" ht="12" customHeight="1" x14ac:dyDescent="0.2">
      <c r="A320" s="43" t="s">
        <v>560</v>
      </c>
      <c r="B320" s="44" t="s">
        <v>561</v>
      </c>
      <c r="C320" s="45">
        <v>80.3</v>
      </c>
      <c r="D320" s="46">
        <v>1224484.6200000001</v>
      </c>
      <c r="E320" s="37">
        <v>15248.874470734747</v>
      </c>
      <c r="F320" s="46">
        <v>1265759.6599999999</v>
      </c>
      <c r="G320" s="37">
        <v>15762.884931506849</v>
      </c>
      <c r="H320" s="45">
        <v>4764.8500622665006</v>
      </c>
      <c r="I320" s="45">
        <v>373.4387297633873</v>
      </c>
      <c r="J320" s="45">
        <v>9721.6016189290167</v>
      </c>
      <c r="K320" s="45">
        <v>902.99452054794517</v>
      </c>
      <c r="L320" s="45"/>
      <c r="M320" s="46">
        <v>248088.79</v>
      </c>
      <c r="N320" s="47">
        <v>3089.5241594022418</v>
      </c>
    </row>
    <row r="321" spans="1:14" s="42" customFormat="1" ht="12" customHeight="1" x14ac:dyDescent="0.2">
      <c r="A321" s="63" t="s">
        <v>562</v>
      </c>
      <c r="B321" s="44" t="s">
        <v>563</v>
      </c>
      <c r="C321" s="45">
        <v>78.52000000000001</v>
      </c>
      <c r="D321" s="46">
        <v>1696147</v>
      </c>
      <c r="E321" s="37">
        <v>21601.464595007637</v>
      </c>
      <c r="F321" s="46">
        <v>1740281.51</v>
      </c>
      <c r="G321" s="37">
        <v>22163.544447274577</v>
      </c>
      <c r="H321" s="45"/>
      <c r="I321" s="45"/>
      <c r="J321" s="45">
        <v>17467.849974528777</v>
      </c>
      <c r="K321" s="45">
        <v>4695.6944727457967</v>
      </c>
      <c r="L321" s="45"/>
      <c r="M321" s="46">
        <v>44134.51</v>
      </c>
      <c r="N321" s="47">
        <v>562.07985226693836</v>
      </c>
    </row>
    <row r="322" spans="1:14" s="42" customFormat="1" ht="12" customHeight="1" x14ac:dyDescent="0.2">
      <c r="A322" s="43" t="s">
        <v>564</v>
      </c>
      <c r="B322" s="44" t="s">
        <v>565</v>
      </c>
      <c r="C322" s="45">
        <v>76.899999999999991</v>
      </c>
      <c r="D322" s="46">
        <v>1826340.77</v>
      </c>
      <c r="E322" s="37">
        <v>23749.554876462942</v>
      </c>
      <c r="F322" s="46">
        <v>1926637.6</v>
      </c>
      <c r="G322" s="37">
        <v>25053.804941482449</v>
      </c>
      <c r="H322" s="45"/>
      <c r="I322" s="45">
        <v>334.97789336801043</v>
      </c>
      <c r="J322" s="45">
        <v>22105.524447334206</v>
      </c>
      <c r="K322" s="45">
        <v>1597.0297789336803</v>
      </c>
      <c r="L322" s="45"/>
      <c r="M322" s="46">
        <v>516209.97</v>
      </c>
      <c r="N322" s="47">
        <v>6712.7434330299093</v>
      </c>
    </row>
    <row r="323" spans="1:14" s="42" customFormat="1" ht="12" customHeight="1" x14ac:dyDescent="0.2">
      <c r="A323" s="43" t="s">
        <v>566</v>
      </c>
      <c r="B323" s="44" t="s">
        <v>567</v>
      </c>
      <c r="C323" s="45">
        <v>75.400000000000006</v>
      </c>
      <c r="D323" s="46">
        <v>854206.56</v>
      </c>
      <c r="E323" s="37">
        <v>11328.999469496021</v>
      </c>
      <c r="F323" s="46">
        <v>886786.37</v>
      </c>
      <c r="G323" s="37">
        <v>11761.092440318302</v>
      </c>
      <c r="H323" s="45">
        <v>1368.674668435013</v>
      </c>
      <c r="I323" s="45">
        <v>64.641644562334207</v>
      </c>
      <c r="J323" s="45">
        <v>9310.2176392572946</v>
      </c>
      <c r="K323" s="45">
        <v>987.79137931034472</v>
      </c>
      <c r="L323" s="45"/>
      <c r="M323" s="46">
        <v>289152.76</v>
      </c>
      <c r="N323" s="47">
        <v>3834.9172413793103</v>
      </c>
    </row>
    <row r="324" spans="1:14" s="42" customFormat="1" ht="12" customHeight="1" x14ac:dyDescent="0.2">
      <c r="A324" s="43" t="s">
        <v>568</v>
      </c>
      <c r="B324" s="44" t="s">
        <v>569</v>
      </c>
      <c r="C324" s="45">
        <v>73.56</v>
      </c>
      <c r="D324" s="46">
        <v>1073190.3400000001</v>
      </c>
      <c r="E324" s="37">
        <v>14589.319467101686</v>
      </c>
      <c r="F324" s="46">
        <v>1125551.5</v>
      </c>
      <c r="G324" s="37">
        <v>15301.13512778684</v>
      </c>
      <c r="H324" s="45">
        <v>2327.3288471995647</v>
      </c>
      <c r="I324" s="45">
        <v>204.60549211528004</v>
      </c>
      <c r="J324" s="45">
        <v>9765.5051658510056</v>
      </c>
      <c r="K324" s="45">
        <v>2478.3484230560084</v>
      </c>
      <c r="L324" s="45"/>
      <c r="M324" s="46">
        <v>598575.27</v>
      </c>
      <c r="N324" s="47">
        <v>8137.2385807504079</v>
      </c>
    </row>
    <row r="325" spans="1:14" s="42" customFormat="1" ht="12" customHeight="1" x14ac:dyDescent="0.2">
      <c r="A325" s="64" t="s">
        <v>570</v>
      </c>
      <c r="B325" s="44" t="s">
        <v>571</v>
      </c>
      <c r="C325" s="45">
        <v>72.719999999999985</v>
      </c>
      <c r="D325" s="46">
        <v>2128477.0099999998</v>
      </c>
      <c r="E325" s="37">
        <v>29269.485836083612</v>
      </c>
      <c r="F325" s="46">
        <v>2320048.11</v>
      </c>
      <c r="G325" s="37">
        <v>31903.851897689772</v>
      </c>
      <c r="H325" s="45">
        <v>2813.4113036303634</v>
      </c>
      <c r="I325" s="45">
        <v>450.52090209020906</v>
      </c>
      <c r="J325" s="45">
        <v>27385.200770077015</v>
      </c>
      <c r="K325" s="45">
        <v>1190.1915566556659</v>
      </c>
      <c r="L325" s="45"/>
      <c r="M325" s="46">
        <v>863791.09</v>
      </c>
      <c r="N325" s="47">
        <v>11878.315319031904</v>
      </c>
    </row>
    <row r="326" spans="1:14" s="42" customFormat="1" ht="12" customHeight="1" x14ac:dyDescent="0.2">
      <c r="A326" s="43" t="s">
        <v>572</v>
      </c>
      <c r="B326" s="44" t="s">
        <v>573</v>
      </c>
      <c r="C326" s="45">
        <v>71.94</v>
      </c>
      <c r="D326" s="46">
        <v>1101738.3799999999</v>
      </c>
      <c r="E326" s="37">
        <v>15314.684181262162</v>
      </c>
      <c r="F326" s="46">
        <v>1136047.3999999999</v>
      </c>
      <c r="G326" s="37">
        <v>15791.595774256324</v>
      </c>
      <c r="H326" s="45"/>
      <c r="I326" s="45">
        <v>193.48846260772865</v>
      </c>
      <c r="J326" s="45">
        <v>13453.092716152349</v>
      </c>
      <c r="K326" s="45">
        <v>2145.0145954962472</v>
      </c>
      <c r="L326" s="45"/>
      <c r="M326" s="46">
        <v>154148.85</v>
      </c>
      <c r="N326" s="47">
        <v>2142.7418682235198</v>
      </c>
    </row>
    <row r="327" spans="1:14" s="42" customFormat="1" ht="12" customHeight="1" x14ac:dyDescent="0.2">
      <c r="A327" s="43" t="s">
        <v>574</v>
      </c>
      <c r="B327" s="44" t="s">
        <v>575</v>
      </c>
      <c r="C327" s="45">
        <v>69.010000000000019</v>
      </c>
      <c r="D327" s="46">
        <v>2099007.16</v>
      </c>
      <c r="E327" s="37">
        <v>30415.985509346465</v>
      </c>
      <c r="F327" s="46">
        <v>2243731.67</v>
      </c>
      <c r="G327" s="37">
        <v>32513.138240834651</v>
      </c>
      <c r="H327" s="45">
        <v>1508.421678017678</v>
      </c>
      <c r="I327" s="45">
        <v>203.61063613968983</v>
      </c>
      <c r="J327" s="45">
        <v>29465.792493841469</v>
      </c>
      <c r="K327" s="45">
        <v>1288.6332415591937</v>
      </c>
      <c r="L327" s="45"/>
      <c r="M327" s="46">
        <v>1457400.75</v>
      </c>
      <c r="N327" s="47">
        <v>21118.689320388345</v>
      </c>
    </row>
    <row r="328" spans="1:14" s="42" customFormat="1" ht="12" customHeight="1" x14ac:dyDescent="0.2">
      <c r="A328" s="43" t="s">
        <v>576</v>
      </c>
      <c r="B328" s="44" t="s">
        <v>577</v>
      </c>
      <c r="C328" s="45">
        <v>68.63</v>
      </c>
      <c r="D328" s="46">
        <v>2385490.33</v>
      </c>
      <c r="E328" s="37">
        <v>34758.710913594645</v>
      </c>
      <c r="F328" s="46">
        <v>2374176.94</v>
      </c>
      <c r="G328" s="37">
        <v>34593.864782165234</v>
      </c>
      <c r="H328" s="45">
        <v>7918.1579484190597</v>
      </c>
      <c r="I328" s="45">
        <v>1312.2313856913888</v>
      </c>
      <c r="J328" s="45">
        <v>24773.670989363254</v>
      </c>
      <c r="K328" s="45">
        <v>589.80445869153436</v>
      </c>
      <c r="L328" s="45"/>
      <c r="M328" s="46">
        <v>694470.61</v>
      </c>
      <c r="N328" s="47">
        <v>10119.053038030017</v>
      </c>
    </row>
    <row r="329" spans="1:14" s="42" customFormat="1" ht="12" customHeight="1" x14ac:dyDescent="0.2">
      <c r="A329" s="43" t="s">
        <v>578</v>
      </c>
      <c r="B329" s="44" t="s">
        <v>579</v>
      </c>
      <c r="C329" s="45">
        <v>68.599999999999994</v>
      </c>
      <c r="D329" s="46">
        <v>685098.34</v>
      </c>
      <c r="E329" s="37">
        <v>9986.8562682215743</v>
      </c>
      <c r="F329" s="46">
        <v>828815.65</v>
      </c>
      <c r="G329" s="37">
        <v>12081.860787172012</v>
      </c>
      <c r="H329" s="45">
        <v>1163.2421282798832</v>
      </c>
      <c r="I329" s="45">
        <v>160.94212827988338</v>
      </c>
      <c r="J329" s="45">
        <v>9618.9119533527701</v>
      </c>
      <c r="K329" s="45">
        <v>1138.7645772594751</v>
      </c>
      <c r="L329" s="45"/>
      <c r="M329" s="46">
        <v>489412.36</v>
      </c>
      <c r="N329" s="47">
        <v>7134.2909620991259</v>
      </c>
    </row>
    <row r="330" spans="1:14" s="42" customFormat="1" ht="12" customHeight="1" x14ac:dyDescent="0.2">
      <c r="A330" s="43" t="s">
        <v>580</v>
      </c>
      <c r="B330" s="44" t="s">
        <v>581</v>
      </c>
      <c r="C330" s="45">
        <v>66.349999999999994</v>
      </c>
      <c r="D330" s="46">
        <v>1941584.76</v>
      </c>
      <c r="E330" s="37">
        <v>29262.769555388095</v>
      </c>
      <c r="F330" s="46">
        <v>2073275.75</v>
      </c>
      <c r="G330" s="37">
        <v>31247.562170308971</v>
      </c>
      <c r="H330" s="45">
        <v>1748.6920874152224</v>
      </c>
      <c r="I330" s="45">
        <v>1388.7820648078371</v>
      </c>
      <c r="J330" s="45">
        <v>27099.138809344386</v>
      </c>
      <c r="K330" s="45">
        <v>861.91861341371532</v>
      </c>
      <c r="L330" s="45"/>
      <c r="M330" s="46">
        <v>882970.7</v>
      </c>
      <c r="N330" s="47">
        <v>13307.772418990204</v>
      </c>
    </row>
    <row r="331" spans="1:14" s="42" customFormat="1" ht="12" customHeight="1" x14ac:dyDescent="0.2">
      <c r="A331" s="43" t="s">
        <v>582</v>
      </c>
      <c r="B331" s="44" t="s">
        <v>583</v>
      </c>
      <c r="C331" s="45">
        <v>65.549999999999983</v>
      </c>
      <c r="D331" s="46">
        <v>1603996.77</v>
      </c>
      <c r="E331" s="37">
        <v>24469.821052631585</v>
      </c>
      <c r="F331" s="46">
        <v>1727854.92</v>
      </c>
      <c r="G331" s="37">
        <v>26359.342791762021</v>
      </c>
      <c r="H331" s="45"/>
      <c r="I331" s="45">
        <v>149.793287566743</v>
      </c>
      <c r="J331" s="45">
        <v>24900.441037376055</v>
      </c>
      <c r="K331" s="45">
        <v>1309.1084668192223</v>
      </c>
      <c r="L331" s="45"/>
      <c r="M331" s="46">
        <v>393397.39</v>
      </c>
      <c r="N331" s="47">
        <v>6001.4857360793303</v>
      </c>
    </row>
    <row r="332" spans="1:14" s="42" customFormat="1" ht="12" customHeight="1" x14ac:dyDescent="0.2">
      <c r="A332" s="43" t="s">
        <v>584</v>
      </c>
      <c r="B332" s="44" t="s">
        <v>585</v>
      </c>
      <c r="C332" s="45">
        <v>64.110000000000014</v>
      </c>
      <c r="D332" s="46">
        <v>963412.78</v>
      </c>
      <c r="E332" s="37">
        <v>15027.496178443298</v>
      </c>
      <c r="F332" s="46">
        <v>928346.05</v>
      </c>
      <c r="G332" s="37">
        <v>14480.518639837777</v>
      </c>
      <c r="H332" s="45">
        <v>1029.0146622991731</v>
      </c>
      <c r="I332" s="45">
        <v>207.08360630166894</v>
      </c>
      <c r="J332" s="45">
        <v>11061.778505693339</v>
      </c>
      <c r="K332" s="45">
        <v>2182.0179379192009</v>
      </c>
      <c r="L332" s="45"/>
      <c r="M332" s="46">
        <v>202816.59</v>
      </c>
      <c r="N332" s="47">
        <v>3163.5718296677578</v>
      </c>
    </row>
    <row r="333" spans="1:14" s="42" customFormat="1" ht="12" customHeight="1" x14ac:dyDescent="0.2">
      <c r="A333" s="43" t="s">
        <v>586</v>
      </c>
      <c r="B333" s="44" t="s">
        <v>587</v>
      </c>
      <c r="C333" s="45">
        <v>62</v>
      </c>
      <c r="D333" s="46">
        <v>1817037.79</v>
      </c>
      <c r="E333" s="37">
        <v>29307.061129032259</v>
      </c>
      <c r="F333" s="46">
        <v>1941303.46</v>
      </c>
      <c r="G333" s="37">
        <v>31311.346129032256</v>
      </c>
      <c r="H333" s="45">
        <v>4506.3361290322582</v>
      </c>
      <c r="I333" s="45">
        <v>425.24790322580645</v>
      </c>
      <c r="J333" s="45">
        <v>24704.795967741939</v>
      </c>
      <c r="K333" s="45">
        <v>1672.5333870967743</v>
      </c>
      <c r="L333" s="45"/>
      <c r="M333" s="46">
        <v>563860.66</v>
      </c>
      <c r="N333" s="47">
        <v>9094.5267741935495</v>
      </c>
    </row>
    <row r="334" spans="1:14" s="42" customFormat="1" ht="12" customHeight="1" x14ac:dyDescent="0.2">
      <c r="A334" s="43" t="s">
        <v>588</v>
      </c>
      <c r="B334" s="44" t="s">
        <v>589</v>
      </c>
      <c r="C334" s="45">
        <v>52.650000000000006</v>
      </c>
      <c r="D334" s="46">
        <v>749906.66</v>
      </c>
      <c r="E334" s="37">
        <v>14243.241405508072</v>
      </c>
      <c r="F334" s="46">
        <v>780864.3</v>
      </c>
      <c r="G334" s="37">
        <v>14831.230769230768</v>
      </c>
      <c r="H334" s="45">
        <v>2809.0645773979104</v>
      </c>
      <c r="I334" s="45">
        <v>124.27103513770179</v>
      </c>
      <c r="J334" s="45">
        <v>9902.852421652422</v>
      </c>
      <c r="K334" s="45">
        <v>1889.5532763532763</v>
      </c>
      <c r="L334" s="45"/>
      <c r="M334" s="46">
        <v>347824.31</v>
      </c>
      <c r="N334" s="47">
        <v>6606.3496676163331</v>
      </c>
    </row>
    <row r="335" spans="1:14" s="42" customFormat="1" ht="12" customHeight="1" x14ac:dyDescent="0.2">
      <c r="A335" s="43" t="s">
        <v>590</v>
      </c>
      <c r="B335" s="44" t="s">
        <v>591</v>
      </c>
      <c r="C335" s="45">
        <v>51.18</v>
      </c>
      <c r="D335" s="46">
        <v>983160.89</v>
      </c>
      <c r="E335" s="37">
        <v>19209.864986322784</v>
      </c>
      <c r="F335" s="46">
        <v>1066592.92</v>
      </c>
      <c r="G335" s="37">
        <v>20840.033606877685</v>
      </c>
      <c r="H335" s="45">
        <v>5993.4060179757726</v>
      </c>
      <c r="I335" s="45">
        <v>166.86772176631499</v>
      </c>
      <c r="J335" s="45">
        <v>12039.059593591246</v>
      </c>
      <c r="K335" s="45">
        <v>2640.7002735443534</v>
      </c>
      <c r="L335" s="45"/>
      <c r="M335" s="46">
        <v>288726.81</v>
      </c>
      <c r="N335" s="47">
        <v>5641.3991793669402</v>
      </c>
    </row>
    <row r="336" spans="1:14" s="42" customFormat="1" ht="12" customHeight="1" x14ac:dyDescent="0.2">
      <c r="A336" s="43" t="s">
        <v>592</v>
      </c>
      <c r="B336" s="44" t="s">
        <v>593</v>
      </c>
      <c r="C336" s="45">
        <v>48.82</v>
      </c>
      <c r="D336" s="46">
        <v>613392.23</v>
      </c>
      <c r="E336" s="37">
        <v>12564.363580499794</v>
      </c>
      <c r="F336" s="46">
        <v>701074.38</v>
      </c>
      <c r="G336" s="37">
        <v>14360.392871773864</v>
      </c>
      <c r="H336" s="45">
        <v>5032.4682507169191</v>
      </c>
      <c r="I336" s="45">
        <v>73.393486276116349</v>
      </c>
      <c r="J336" s="45">
        <v>7875.8060221220803</v>
      </c>
      <c r="K336" s="45">
        <v>1204.1054895534617</v>
      </c>
      <c r="L336" s="45"/>
      <c r="M336" s="46">
        <v>280105.46999999997</v>
      </c>
      <c r="N336" s="47">
        <v>5737.5147480540754</v>
      </c>
    </row>
    <row r="337" spans="1:17" s="42" customFormat="1" ht="12" customHeight="1" x14ac:dyDescent="0.2">
      <c r="A337" s="43" t="s">
        <v>594</v>
      </c>
      <c r="B337" s="44" t="s">
        <v>595</v>
      </c>
      <c r="C337" s="45">
        <v>46.999999999999993</v>
      </c>
      <c r="D337" s="46">
        <v>1985239.7</v>
      </c>
      <c r="E337" s="37">
        <v>42239.142553191494</v>
      </c>
      <c r="F337" s="46">
        <v>1971252.82</v>
      </c>
      <c r="G337" s="37">
        <v>41941.549361702135</v>
      </c>
      <c r="H337" s="45">
        <v>1588.5187234042558</v>
      </c>
      <c r="I337" s="45">
        <v>353.09212765957454</v>
      </c>
      <c r="J337" s="45">
        <v>37733.69000000001</v>
      </c>
      <c r="K337" s="45">
        <v>1621.0210638297879</v>
      </c>
      <c r="L337" s="45"/>
      <c r="M337" s="46">
        <v>1059747.46</v>
      </c>
      <c r="N337" s="47">
        <v>22547.818297872342</v>
      </c>
    </row>
    <row r="338" spans="1:17" s="42" customFormat="1" ht="12" customHeight="1" x14ac:dyDescent="0.2">
      <c r="A338" s="43" t="s">
        <v>596</v>
      </c>
      <c r="B338" s="44" t="s">
        <v>597</v>
      </c>
      <c r="C338" s="45">
        <v>45.69</v>
      </c>
      <c r="D338" s="46">
        <v>1854713.02</v>
      </c>
      <c r="E338" s="37">
        <v>40593.412562924059</v>
      </c>
      <c r="F338" s="46">
        <v>2104676.84</v>
      </c>
      <c r="G338" s="37">
        <v>46064.277522433789</v>
      </c>
      <c r="H338" s="45">
        <v>3281.8575180564676</v>
      </c>
      <c r="I338" s="45">
        <v>1136.2473188881593</v>
      </c>
      <c r="J338" s="45">
        <v>40083.528999781141</v>
      </c>
      <c r="K338" s="45">
        <v>1558.380827314511</v>
      </c>
      <c r="L338" s="45"/>
      <c r="M338" s="46">
        <v>1065974</v>
      </c>
      <c r="N338" s="47">
        <v>23330.575618297222</v>
      </c>
      <c r="O338" s="53"/>
      <c r="P338" s="53"/>
      <c r="Q338" s="53"/>
    </row>
    <row r="339" spans="1:17" s="42" customFormat="1" ht="12" customHeight="1" x14ac:dyDescent="0.2">
      <c r="A339" s="43" t="s">
        <v>598</v>
      </c>
      <c r="B339" s="44" t="s">
        <v>599</v>
      </c>
      <c r="C339" s="45">
        <v>42.53</v>
      </c>
      <c r="D339" s="46">
        <v>2108780.19</v>
      </c>
      <c r="E339" s="37">
        <v>49583.357394780156</v>
      </c>
      <c r="F339" s="46">
        <v>2014696.12</v>
      </c>
      <c r="G339" s="37">
        <v>47371.176110980487</v>
      </c>
      <c r="H339" s="45">
        <v>6788.735245708911</v>
      </c>
      <c r="I339" s="45">
        <v>1444.782506466024</v>
      </c>
      <c r="J339" s="45">
        <v>36384.140371502464</v>
      </c>
      <c r="K339" s="45">
        <v>2058.6665882906177</v>
      </c>
      <c r="L339" s="45"/>
      <c r="M339" s="46">
        <v>1301002.97</v>
      </c>
      <c r="N339" s="47">
        <v>30590.241476604748</v>
      </c>
    </row>
    <row r="340" spans="1:17" s="42" customFormat="1" ht="12" customHeight="1" x14ac:dyDescent="0.2">
      <c r="A340" s="43" t="s">
        <v>600</v>
      </c>
      <c r="B340" s="44" t="s">
        <v>601</v>
      </c>
      <c r="C340" s="45">
        <v>42.089999999999996</v>
      </c>
      <c r="D340" s="46">
        <v>631298.56000000006</v>
      </c>
      <c r="E340" s="37">
        <v>14998.777856973156</v>
      </c>
      <c r="F340" s="46">
        <v>703589.63</v>
      </c>
      <c r="G340" s="37">
        <v>16716.313376098838</v>
      </c>
      <c r="H340" s="45">
        <v>4469.3014967925874</v>
      </c>
      <c r="I340" s="45">
        <v>121.83107626514612</v>
      </c>
      <c r="J340" s="45">
        <v>10361.825849370396</v>
      </c>
      <c r="K340" s="45">
        <v>1763.3549536707055</v>
      </c>
      <c r="L340" s="45"/>
      <c r="M340" s="46">
        <v>209950.82</v>
      </c>
      <c r="N340" s="47">
        <v>4988.1401758137326</v>
      </c>
    </row>
    <row r="341" spans="1:17" s="53" customFormat="1" ht="12" customHeight="1" x14ac:dyDescent="0.2">
      <c r="A341" s="43" t="s">
        <v>602</v>
      </c>
      <c r="B341" s="44" t="s">
        <v>603</v>
      </c>
      <c r="C341" s="45">
        <v>40.9</v>
      </c>
      <c r="D341" s="46">
        <v>841100.81</v>
      </c>
      <c r="E341" s="37">
        <v>20564.811980440099</v>
      </c>
      <c r="F341" s="46">
        <v>904294.15</v>
      </c>
      <c r="G341" s="37">
        <v>22109.881418092911</v>
      </c>
      <c r="H341" s="45">
        <v>1496.4765281173595</v>
      </c>
      <c r="I341" s="45">
        <v>150.86894865525673</v>
      </c>
      <c r="J341" s="45">
        <v>17639.351100244498</v>
      </c>
      <c r="K341" s="45">
        <v>2700.9354523227385</v>
      </c>
      <c r="L341" s="45"/>
      <c r="M341" s="46">
        <v>235334.99</v>
      </c>
      <c r="N341" s="47">
        <v>5753.9117359413203</v>
      </c>
      <c r="O341" s="42"/>
      <c r="P341" s="42"/>
      <c r="Q341" s="42"/>
    </row>
    <row r="342" spans="1:17" s="42" customFormat="1" ht="12" customHeight="1" x14ac:dyDescent="0.2">
      <c r="A342" s="43" t="s">
        <v>604</v>
      </c>
      <c r="B342" s="44" t="s">
        <v>605</v>
      </c>
      <c r="C342" s="45">
        <v>40.809999999999995</v>
      </c>
      <c r="D342" s="46">
        <v>837711.49</v>
      </c>
      <c r="E342" s="37">
        <v>20527.113207547172</v>
      </c>
      <c r="F342" s="46">
        <v>851931.51</v>
      </c>
      <c r="G342" s="37">
        <v>20875.557706444502</v>
      </c>
      <c r="H342" s="45">
        <v>4712.2575349179133</v>
      </c>
      <c r="I342" s="45">
        <v>349.23352119578544</v>
      </c>
      <c r="J342" s="45">
        <v>14478.049987748102</v>
      </c>
      <c r="K342" s="45">
        <v>1336.0166625827003</v>
      </c>
      <c r="L342" s="45"/>
      <c r="M342" s="46">
        <v>351571.74</v>
      </c>
      <c r="N342" s="47">
        <v>8614.842930654253</v>
      </c>
    </row>
    <row r="343" spans="1:17" s="42" customFormat="1" ht="12" customHeight="1" x14ac:dyDescent="0.2">
      <c r="A343" s="43" t="s">
        <v>606</v>
      </c>
      <c r="B343" s="44" t="s">
        <v>607</v>
      </c>
      <c r="C343" s="45">
        <v>40.209999999999994</v>
      </c>
      <c r="D343" s="46">
        <v>725273.28</v>
      </c>
      <c r="E343" s="37">
        <v>18037.137030589409</v>
      </c>
      <c r="F343" s="46">
        <v>723803.64</v>
      </c>
      <c r="G343" s="37">
        <v>18000.587913454368</v>
      </c>
      <c r="H343" s="45">
        <v>2756.9950261129079</v>
      </c>
      <c r="I343" s="45">
        <v>693.51454861974651</v>
      </c>
      <c r="J343" s="45">
        <v>14099.939069883118</v>
      </c>
      <c r="K343" s="45">
        <v>450.13926883859739</v>
      </c>
      <c r="L343" s="45"/>
      <c r="M343" s="46">
        <v>184708.35</v>
      </c>
      <c r="N343" s="47">
        <v>4593.5923899527488</v>
      </c>
    </row>
    <row r="344" spans="1:17" s="53" customFormat="1" ht="12" customHeight="1" x14ac:dyDescent="0.2">
      <c r="A344" s="43" t="s">
        <v>608</v>
      </c>
      <c r="B344" s="44" t="s">
        <v>609</v>
      </c>
      <c r="C344" s="45">
        <v>35.44</v>
      </c>
      <c r="D344" s="46">
        <v>631802.14</v>
      </c>
      <c r="E344" s="37">
        <v>17827.374153498873</v>
      </c>
      <c r="F344" s="46">
        <v>624699.06999999995</v>
      </c>
      <c r="G344" s="37">
        <v>17626.948927765236</v>
      </c>
      <c r="H344" s="45">
        <v>2785.9297404063209</v>
      </c>
      <c r="I344" s="45">
        <v>450.72262979683978</v>
      </c>
      <c r="J344" s="45">
        <v>11425.311230248308</v>
      </c>
      <c r="K344" s="45">
        <v>2964.9853273137701</v>
      </c>
      <c r="L344" s="45"/>
      <c r="M344" s="46">
        <v>240528.76</v>
      </c>
      <c r="N344" s="47">
        <v>6786.9288939051921</v>
      </c>
      <c r="O344" s="42"/>
      <c r="P344" s="42"/>
      <c r="Q344" s="42"/>
    </row>
    <row r="345" spans="1:17" s="42" customFormat="1" ht="12" customHeight="1" x14ac:dyDescent="0.2">
      <c r="A345" s="43" t="s">
        <v>610</v>
      </c>
      <c r="B345" s="44" t="s">
        <v>611</v>
      </c>
      <c r="C345" s="45">
        <v>34.82</v>
      </c>
      <c r="D345" s="46">
        <v>508262.2</v>
      </c>
      <c r="E345" s="37">
        <v>14596.846639862148</v>
      </c>
      <c r="F345" s="46">
        <v>675199.39</v>
      </c>
      <c r="G345" s="37">
        <v>19391.136990235496</v>
      </c>
      <c r="H345" s="45">
        <v>7163.6832280298677</v>
      </c>
      <c r="I345" s="45">
        <v>7.906375646180356</v>
      </c>
      <c r="J345" s="45">
        <v>11265.773693279723</v>
      </c>
      <c r="K345" s="45">
        <v>953.77369327972428</v>
      </c>
      <c r="L345" s="45"/>
      <c r="M345" s="46">
        <v>567501.32999999996</v>
      </c>
      <c r="N345" s="47">
        <v>16298.142734060883</v>
      </c>
    </row>
    <row r="346" spans="1:17" s="42" customFormat="1" ht="12" customHeight="1" x14ac:dyDescent="0.2">
      <c r="A346" s="43" t="s">
        <v>612</v>
      </c>
      <c r="B346" s="44" t="s">
        <v>613</v>
      </c>
      <c r="C346" s="45">
        <v>31.1</v>
      </c>
      <c r="D346" s="46">
        <v>737141.89</v>
      </c>
      <c r="E346" s="37">
        <v>23702.3115755627</v>
      </c>
      <c r="F346" s="46">
        <v>773284.81</v>
      </c>
      <c r="G346" s="37">
        <v>24864.463344051448</v>
      </c>
      <c r="H346" s="45">
        <v>4688.192604501608</v>
      </c>
      <c r="I346" s="45">
        <v>355.65819935691314</v>
      </c>
      <c r="J346" s="45">
        <v>18139.750160771702</v>
      </c>
      <c r="K346" s="45">
        <v>1675.2623794212218</v>
      </c>
      <c r="L346" s="45"/>
      <c r="M346" s="46">
        <v>96270.26</v>
      </c>
      <c r="N346" s="47">
        <v>3095.5067524115752</v>
      </c>
    </row>
    <row r="347" spans="1:17" s="14" customFormat="1" ht="4.5" customHeight="1" x14ac:dyDescent="0.2">
      <c r="B347" s="26"/>
      <c r="C347" s="15"/>
      <c r="D347" s="27"/>
      <c r="F347" s="27"/>
      <c r="M347" s="27"/>
      <c r="N347" s="17"/>
    </row>
    <row r="348" spans="1:17" s="42" customFormat="1" ht="12" x14ac:dyDescent="0.2">
      <c r="A348" s="43"/>
      <c r="B348" s="50" t="s">
        <v>614</v>
      </c>
      <c r="C348" s="45"/>
      <c r="D348" s="43"/>
      <c r="E348" s="37"/>
      <c r="F348" s="40"/>
      <c r="G348" s="37"/>
      <c r="H348" s="60"/>
      <c r="I348" s="39"/>
      <c r="J348" s="36"/>
      <c r="K348" s="36"/>
      <c r="L348" s="36"/>
      <c r="M348" s="40"/>
      <c r="N348" s="41"/>
    </row>
    <row r="349" spans="1:17" s="14" customFormat="1" ht="4.5" customHeight="1" x14ac:dyDescent="0.2">
      <c r="B349" s="26"/>
      <c r="C349" s="15"/>
      <c r="D349" s="27"/>
      <c r="F349" s="27"/>
      <c r="M349" s="27"/>
      <c r="N349" s="17"/>
    </row>
    <row r="350" spans="1:17" s="42" customFormat="1" ht="12" customHeight="1" x14ac:dyDescent="0.2">
      <c r="A350" s="43" t="s">
        <v>615</v>
      </c>
      <c r="B350" s="44" t="s">
        <v>616</v>
      </c>
      <c r="C350" s="45">
        <v>28</v>
      </c>
      <c r="D350" s="46">
        <v>707653.42</v>
      </c>
      <c r="E350" s="37">
        <v>25273.336428571431</v>
      </c>
      <c r="F350" s="46">
        <v>726558.94</v>
      </c>
      <c r="G350" s="37">
        <v>25948.533571428568</v>
      </c>
      <c r="H350" s="45">
        <v>8236.988214285715</v>
      </c>
      <c r="I350" s="45">
        <v>223.54</v>
      </c>
      <c r="J350" s="45">
        <v>15582.386428571426</v>
      </c>
      <c r="K350" s="45">
        <v>1646.9810714285716</v>
      </c>
      <c r="L350" s="45"/>
      <c r="M350" s="46">
        <v>224649.29</v>
      </c>
      <c r="N350" s="47">
        <v>8023.1889285714287</v>
      </c>
    </row>
    <row r="351" spans="1:17" s="42" customFormat="1" ht="12" customHeight="1" x14ac:dyDescent="0.2">
      <c r="A351" s="43" t="s">
        <v>617</v>
      </c>
      <c r="B351" s="44" t="s">
        <v>618</v>
      </c>
      <c r="C351" s="45">
        <v>27.4</v>
      </c>
      <c r="D351" s="46">
        <v>541334.42000000004</v>
      </c>
      <c r="E351" s="37">
        <v>19756.730656934309</v>
      </c>
      <c r="F351" s="46">
        <v>544439.63</v>
      </c>
      <c r="G351" s="37">
        <v>19870.059489051095</v>
      </c>
      <c r="H351" s="45"/>
      <c r="I351" s="45">
        <v>438.35401459854023</v>
      </c>
      <c r="J351" s="45">
        <v>18861.632846715333</v>
      </c>
      <c r="K351" s="45">
        <v>570.0726277372263</v>
      </c>
      <c r="L351" s="45"/>
      <c r="M351" s="46">
        <v>449081.71</v>
      </c>
      <c r="N351" s="47">
        <v>16389.843430656936</v>
      </c>
    </row>
    <row r="352" spans="1:17" s="42" customFormat="1" ht="12" customHeight="1" x14ac:dyDescent="0.2">
      <c r="A352" s="43" t="s">
        <v>619</v>
      </c>
      <c r="B352" s="44" t="s">
        <v>620</v>
      </c>
      <c r="C352" s="45">
        <v>27.150000000000002</v>
      </c>
      <c r="D352" s="46">
        <v>1024800.67</v>
      </c>
      <c r="E352" s="37">
        <v>37745.881031307552</v>
      </c>
      <c r="F352" s="46">
        <v>1063558.45</v>
      </c>
      <c r="G352" s="37">
        <v>39173.42357274401</v>
      </c>
      <c r="H352" s="45">
        <v>679.7686924493554</v>
      </c>
      <c r="I352" s="45">
        <v>199.95948434622466</v>
      </c>
      <c r="J352" s="45">
        <v>20644.243462246774</v>
      </c>
      <c r="K352" s="45">
        <v>17649.451933701654</v>
      </c>
      <c r="L352" s="45"/>
      <c r="M352" s="46">
        <v>387176.57</v>
      </c>
      <c r="N352" s="47">
        <v>14260.647145488028</v>
      </c>
    </row>
    <row r="353" spans="1:14" s="42" customFormat="1" ht="12" customHeight="1" x14ac:dyDescent="0.2">
      <c r="A353" s="43" t="s">
        <v>621</v>
      </c>
      <c r="B353" s="44" t="s">
        <v>622</v>
      </c>
      <c r="C353" s="45">
        <v>26.5</v>
      </c>
      <c r="D353" s="46">
        <v>464096.37</v>
      </c>
      <c r="E353" s="37">
        <v>17513.070566037735</v>
      </c>
      <c r="F353" s="46">
        <v>519060.74</v>
      </c>
      <c r="G353" s="37">
        <v>19587.197735849055</v>
      </c>
      <c r="H353" s="45">
        <v>704.63094339622637</v>
      </c>
      <c r="I353" s="45">
        <v>257.89283018867923</v>
      </c>
      <c r="J353" s="45">
        <v>15438.796981132073</v>
      </c>
      <c r="K353" s="45">
        <v>3185.8769811320753</v>
      </c>
      <c r="L353" s="45"/>
      <c r="M353" s="46">
        <v>215205.02</v>
      </c>
      <c r="N353" s="47">
        <v>8120.9441509433955</v>
      </c>
    </row>
    <row r="354" spans="1:14" s="42" customFormat="1" ht="12" customHeight="1" x14ac:dyDescent="0.2">
      <c r="A354" s="43" t="s">
        <v>623</v>
      </c>
      <c r="B354" s="44" t="s">
        <v>624</v>
      </c>
      <c r="C354" s="45">
        <v>26.1</v>
      </c>
      <c r="D354" s="46">
        <v>483542.54</v>
      </c>
      <c r="E354" s="37">
        <v>18526.534099616856</v>
      </c>
      <c r="F354" s="46">
        <v>446202.3</v>
      </c>
      <c r="G354" s="37">
        <v>17095.873563218389</v>
      </c>
      <c r="H354" s="45">
        <v>2299.2674329501915</v>
      </c>
      <c r="I354" s="45">
        <v>230.09961685823754</v>
      </c>
      <c r="J354" s="45">
        <v>13722.24827586207</v>
      </c>
      <c r="K354" s="45">
        <v>770.04367816091951</v>
      </c>
      <c r="L354" s="45"/>
      <c r="M354" s="46">
        <v>88295.37</v>
      </c>
      <c r="N354" s="47">
        <v>3382.9643678160915</v>
      </c>
    </row>
    <row r="355" spans="1:14" s="42" customFormat="1" ht="12" customHeight="1" x14ac:dyDescent="0.2">
      <c r="A355" s="43" t="s">
        <v>625</v>
      </c>
      <c r="B355" s="44" t="s">
        <v>626</v>
      </c>
      <c r="C355" s="45">
        <v>19.940000000000001</v>
      </c>
      <c r="D355" s="46">
        <v>541928.68000000005</v>
      </c>
      <c r="E355" s="37">
        <v>27177.967903711135</v>
      </c>
      <c r="F355" s="46">
        <v>537625.35</v>
      </c>
      <c r="G355" s="37">
        <v>26962.153961885655</v>
      </c>
      <c r="H355" s="45"/>
      <c r="I355" s="45">
        <v>416.75325977933807</v>
      </c>
      <c r="J355" s="45">
        <v>23022.96589769308</v>
      </c>
      <c r="K355" s="45">
        <v>3134.5085255767299</v>
      </c>
      <c r="L355" s="45"/>
      <c r="M355" s="46">
        <v>429063.41</v>
      </c>
      <c r="N355" s="47">
        <v>21517.723671013038</v>
      </c>
    </row>
    <row r="356" spans="1:14" s="42" customFormat="1" ht="12" customHeight="1" x14ac:dyDescent="0.2">
      <c r="A356" s="43" t="s">
        <v>627</v>
      </c>
      <c r="B356" s="44" t="s">
        <v>628</v>
      </c>
      <c r="C356" s="45">
        <v>19.399999999999999</v>
      </c>
      <c r="D356" s="46">
        <v>904190.47</v>
      </c>
      <c r="E356" s="37">
        <v>46607.756185567014</v>
      </c>
      <c r="F356" s="46">
        <v>845723.81</v>
      </c>
      <c r="G356" s="37">
        <v>43594.010824742276</v>
      </c>
      <c r="H356" s="45">
        <v>3840.9989690721654</v>
      </c>
      <c r="I356" s="45">
        <v>729.80412371134025</v>
      </c>
      <c r="J356" s="45">
        <v>25400.5206185567</v>
      </c>
      <c r="K356" s="45">
        <v>13622.687113402064</v>
      </c>
      <c r="L356" s="45"/>
      <c r="M356" s="46">
        <v>41741.61</v>
      </c>
      <c r="N356" s="47">
        <v>2151.6293814432993</v>
      </c>
    </row>
    <row r="357" spans="1:14" s="42" customFormat="1" ht="12" customHeight="1" x14ac:dyDescent="0.2">
      <c r="A357" s="43" t="s">
        <v>629</v>
      </c>
      <c r="B357" s="65" t="s">
        <v>630</v>
      </c>
      <c r="C357" s="45">
        <v>12.7</v>
      </c>
      <c r="D357" s="46">
        <v>365397.25</v>
      </c>
      <c r="E357" s="37">
        <v>28771.437007874018</v>
      </c>
      <c r="F357" s="46">
        <v>417951.2</v>
      </c>
      <c r="G357" s="37">
        <v>32909.54330708662</v>
      </c>
      <c r="H357" s="45">
        <v>3149.0795275590549</v>
      </c>
      <c r="I357" s="45">
        <v>135.78346456692915</v>
      </c>
      <c r="J357" s="45">
        <v>27393.2220472441</v>
      </c>
      <c r="K357" s="45">
        <v>2231.4582677165354</v>
      </c>
      <c r="L357" s="45"/>
      <c r="M357" s="46">
        <v>187668.84</v>
      </c>
      <c r="N357" s="47">
        <v>14777.074015748032</v>
      </c>
    </row>
    <row r="358" spans="1:14" s="42" customFormat="1" ht="12" customHeight="1" x14ac:dyDescent="0.2">
      <c r="A358" s="43" t="s">
        <v>631</v>
      </c>
      <c r="B358" s="44" t="s">
        <v>632</v>
      </c>
      <c r="C358" s="45">
        <v>10.75</v>
      </c>
      <c r="D358" s="46">
        <v>336744.71</v>
      </c>
      <c r="E358" s="37">
        <v>31325.089302325585</v>
      </c>
      <c r="F358" s="46">
        <v>316088.8</v>
      </c>
      <c r="G358" s="37">
        <v>29403.609302325582</v>
      </c>
      <c r="H358" s="45"/>
      <c r="I358" s="45">
        <v>717.04093023255814</v>
      </c>
      <c r="J358" s="45">
        <v>26809.242790697674</v>
      </c>
      <c r="K358" s="45">
        <v>1877.3255813953488</v>
      </c>
      <c r="L358" s="45"/>
      <c r="M358" s="46">
        <v>336463.11</v>
      </c>
      <c r="N358" s="47">
        <v>31298.893953488372</v>
      </c>
    </row>
    <row r="359" spans="1:14" s="42" customFormat="1" ht="12" customHeight="1" x14ac:dyDescent="0.2">
      <c r="A359" s="66" t="s">
        <v>633</v>
      </c>
      <c r="B359" s="44" t="s">
        <v>634</v>
      </c>
      <c r="C359" s="45">
        <v>8.85</v>
      </c>
      <c r="D359" s="46">
        <v>361492.96</v>
      </c>
      <c r="E359" s="37">
        <v>40846.662146892661</v>
      </c>
      <c r="F359" s="46">
        <v>356705.32</v>
      </c>
      <c r="G359" s="37">
        <v>40305.685875706215</v>
      </c>
      <c r="H359" s="45"/>
      <c r="I359" s="45">
        <v>257.11525423728818</v>
      </c>
      <c r="J359" s="45">
        <v>37896.0779661017</v>
      </c>
      <c r="K359" s="45">
        <v>2152.4926553672317</v>
      </c>
      <c r="L359" s="45"/>
      <c r="M359" s="46">
        <v>350057.48</v>
      </c>
      <c r="N359" s="47">
        <v>39554.517514124294</v>
      </c>
    </row>
    <row r="360" spans="1:14" s="42" customFormat="1" ht="12" customHeight="1" x14ac:dyDescent="0.2">
      <c r="A360" s="66" t="s">
        <v>635</v>
      </c>
      <c r="B360" s="44" t="s">
        <v>636</v>
      </c>
      <c r="C360" s="45">
        <v>7.4</v>
      </c>
      <c r="D360" s="46">
        <v>208855.9</v>
      </c>
      <c r="E360" s="37">
        <v>28223.770270270266</v>
      </c>
      <c r="F360" s="46">
        <v>67077.58</v>
      </c>
      <c r="G360" s="37">
        <v>9064.5378378378373</v>
      </c>
      <c r="H360" s="45"/>
      <c r="I360" s="45">
        <v>243.55945945945945</v>
      </c>
      <c r="J360" s="45">
        <v>8741.0635135135126</v>
      </c>
      <c r="K360" s="45">
        <v>53.616216216216209</v>
      </c>
      <c r="L360" s="45"/>
      <c r="M360" s="46">
        <v>463884.74</v>
      </c>
      <c r="N360" s="47">
        <v>62687.127027027025</v>
      </c>
    </row>
    <row r="361" spans="1:14" s="14" customFormat="1" ht="4.5" customHeight="1" x14ac:dyDescent="0.2">
      <c r="A361" s="11"/>
      <c r="B361" s="26"/>
      <c r="C361" s="15"/>
      <c r="D361" s="27"/>
      <c r="F361" s="27"/>
      <c r="M361" s="27"/>
      <c r="N361" s="17"/>
    </row>
    <row r="362" spans="1:14" s="42" customFormat="1" ht="12" x14ac:dyDescent="0.2">
      <c r="A362" s="67">
        <f>COUNTA(A313:A360)</f>
        <v>45</v>
      </c>
      <c r="B362" s="50" t="s">
        <v>637</v>
      </c>
      <c r="C362" s="51">
        <f>SUM(C313:C360)</f>
        <v>2393.69</v>
      </c>
      <c r="D362" s="52">
        <f>SUM(D313:D360)</f>
        <v>55617931.690000013</v>
      </c>
      <c r="E362" s="31">
        <f>D362/C362</f>
        <v>23235.227489775207</v>
      </c>
      <c r="F362" s="52">
        <f>SUM(F313:F360)</f>
        <v>57946944.190000005</v>
      </c>
      <c r="G362" s="31">
        <f>F362/C362</f>
        <v>24208.207491362711</v>
      </c>
      <c r="H362" s="32">
        <f>'[1]Master 1516'!O318</f>
        <v>2984.0330817042309</v>
      </c>
      <c r="I362" s="29">
        <f>'[1]Master 1516'!AM318</f>
        <v>405.83141540334492</v>
      </c>
      <c r="J362" s="29">
        <f>'[1]Master 1516'!BM318</f>
        <v>18666.221049885502</v>
      </c>
      <c r="K362" s="29">
        <f>'[1]Master 1516'!DX318</f>
        <v>68852.900000000009</v>
      </c>
      <c r="L362" s="29">
        <f>'[1]Master 1516'!EX318</f>
        <v>194.61</v>
      </c>
      <c r="M362" s="52">
        <f>SUM(M313:M360)</f>
        <v>19913863.280000001</v>
      </c>
      <c r="N362" s="33">
        <f>M362/C362</f>
        <v>8319.3159013907407</v>
      </c>
    </row>
    <row r="364" spans="1:14" x14ac:dyDescent="0.2">
      <c r="A364" s="68">
        <f>A362+A309+A237+A182+A141+A116+A79+A44+A21</f>
        <v>298</v>
      </c>
    </row>
  </sheetData>
  <printOptions horizontalCentered="1"/>
  <pageMargins left="0.35" right="0.35" top="1.07" bottom="0.41" header="0.44" footer="0.56999999999999995"/>
  <pageSetup scale="78" fitToHeight="0" orientation="landscape" r:id="rId1"/>
  <headerFooter alignWithMargins="0">
    <oddHeader>&amp;C&amp;"Arial,Bold"&amp;12Washington State School Districts
General Fund Expenditures, Revenues, and Ending Total Fund Balance Per Pupil by Enrollment Groups
Fiscal Year 2015–2016</oddHeader>
  </headerFooter>
  <rowBreaks count="7" manualBreakCount="7">
    <brk id="54" max="16383" man="1"/>
    <brk id="102" max="16383" man="1"/>
    <brk id="152" max="16383" man="1"/>
    <brk id="199" max="16383" man="1"/>
    <brk id="250" max="16383" man="1"/>
    <brk id="296" max="16383" man="1"/>
    <brk id="3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1516  Exp_Rev_FB by enroll (2)</vt:lpstr>
      <vt:lpstr>'1516  Exp_Rev_FB by enroll (2)'!print</vt:lpstr>
      <vt:lpstr>'1516  Exp_Rev_FB by enroll (2)'!Print_Titles</vt:lpstr>
      <vt:lpstr>'1516  Exp_Rev_FB by enroll (2)'!reportbysize0607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Ramona Garner</cp:lastModifiedBy>
  <cp:lastPrinted>2017-10-11T21:21:58Z</cp:lastPrinted>
  <dcterms:created xsi:type="dcterms:W3CDTF">2017-09-22T22:33:20Z</dcterms:created>
  <dcterms:modified xsi:type="dcterms:W3CDTF">2017-10-12T15:58:58Z</dcterms:modified>
</cp:coreProperties>
</file>